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Лист2" sheetId="1" r:id="rId1"/>
    <sheet name="Лист1" sheetId="2" r:id="rId2"/>
    <sheet name="Лист3" sheetId="3" r:id="rId3"/>
  </sheets>
  <definedNames>
    <definedName name="Z_AD4733F5_36EF_4500_A1FC_4574AEAE0AA4_.wvu.PrintArea" localSheetId="0" hidden="1">'Лист2'!$A$1:$HY$74</definedName>
  </definedNames>
  <calcPr fullCalcOnLoad="1"/>
</workbook>
</file>

<file path=xl/sharedStrings.xml><?xml version="1.0" encoding="utf-8"?>
<sst xmlns="http://schemas.openxmlformats.org/spreadsheetml/2006/main" count="3318" uniqueCount="326">
  <si>
    <t>дни</t>
  </si>
  <si>
    <t>часы/группы</t>
  </si>
  <si>
    <t>понедельник</t>
  </si>
  <si>
    <t>09.00 - 10.40</t>
  </si>
  <si>
    <t>11.00 - 12.40</t>
  </si>
  <si>
    <t>а</t>
  </si>
  <si>
    <t>б</t>
  </si>
  <si>
    <t>ис</t>
  </si>
  <si>
    <t>13.10 - 14.50</t>
  </si>
  <si>
    <t>э</t>
  </si>
  <si>
    <t>х</t>
  </si>
  <si>
    <t>вс</t>
  </si>
  <si>
    <t>л</t>
  </si>
  <si>
    <t>15.10 - 16.50</t>
  </si>
  <si>
    <t>вторник</t>
  </si>
  <si>
    <t>я</t>
  </si>
  <si>
    <t>ф</t>
  </si>
  <si>
    <t>а/</t>
  </si>
  <si>
    <t>среда</t>
  </si>
  <si>
    <t>четверг</t>
  </si>
  <si>
    <t>пятница</t>
  </si>
  <si>
    <t>суббота</t>
  </si>
  <si>
    <t>лечебный факультет</t>
  </si>
  <si>
    <t>спорт</t>
  </si>
  <si>
    <t>иностр</t>
  </si>
  <si>
    <t>педиатр.</t>
  </si>
  <si>
    <t>англ.яз</t>
  </si>
  <si>
    <t>17.00-18.35</t>
  </si>
  <si>
    <t>Условные обозначения</t>
  </si>
  <si>
    <t>стом иностр</t>
  </si>
  <si>
    <t>г</t>
  </si>
  <si>
    <t>КП</t>
  </si>
  <si>
    <t>мт</t>
  </si>
  <si>
    <t>пс</t>
  </si>
  <si>
    <t>пр</t>
  </si>
  <si>
    <t>и</t>
  </si>
  <si>
    <t>фл</t>
  </si>
  <si>
    <t>мб</t>
  </si>
  <si>
    <t>ря</t>
  </si>
  <si>
    <t>кл</t>
  </si>
  <si>
    <t>сц</t>
  </si>
  <si>
    <t>рл</t>
  </si>
  <si>
    <t>оп</t>
  </si>
  <si>
    <t>псз</t>
  </si>
  <si>
    <t>мм</t>
  </si>
  <si>
    <t>пф</t>
  </si>
  <si>
    <t>па</t>
  </si>
  <si>
    <t>бж</t>
  </si>
  <si>
    <t>2 курс клин.психол.</t>
  </si>
  <si>
    <t>опп</t>
  </si>
  <si>
    <t>орг</t>
  </si>
  <si>
    <t>пп</t>
  </si>
  <si>
    <t xml:space="preserve"> </t>
  </si>
  <si>
    <t>лг</t>
  </si>
  <si>
    <t>педиатр</t>
  </si>
  <si>
    <t>спортмед</t>
  </si>
  <si>
    <t>2 курс стомат</t>
  </si>
  <si>
    <t>кп</t>
  </si>
  <si>
    <t>сп</t>
  </si>
  <si>
    <t>бх</t>
  </si>
  <si>
    <t>пэ</t>
  </si>
  <si>
    <t>фз</t>
  </si>
  <si>
    <t>фк</t>
  </si>
  <si>
    <t>Им</t>
  </si>
  <si>
    <t>Биология, л-20, пр-32</t>
  </si>
  <si>
    <t>Анатомия, л-24: пр.-48 (а)</t>
  </si>
  <si>
    <t>Ин.язык, пр-48 (я)</t>
  </si>
  <si>
    <t>а/я</t>
  </si>
  <si>
    <t>ис/фк</t>
  </si>
  <si>
    <t>Лат. Яз., пр-32</t>
  </si>
  <si>
    <t>Дп</t>
  </si>
  <si>
    <t>б - лекция</t>
  </si>
  <si>
    <t>Лечебный факультет</t>
  </si>
  <si>
    <t>Педиатрический факультет</t>
  </si>
  <si>
    <t>Лат. Яз., пр-36</t>
  </si>
  <si>
    <t>им</t>
  </si>
  <si>
    <t>б/ис</t>
  </si>
  <si>
    <t>/а</t>
  </si>
  <si>
    <t>фк/</t>
  </si>
  <si>
    <t>Лечебный факультет, 17 недель</t>
  </si>
  <si>
    <t>Философия, л-16, пр-32 (фл)</t>
  </si>
  <si>
    <t>пр/а</t>
  </si>
  <si>
    <t>Анатомия</t>
  </si>
  <si>
    <t>Гистология</t>
  </si>
  <si>
    <t>Норм. Физиология</t>
  </si>
  <si>
    <t>Философия</t>
  </si>
  <si>
    <t>Русский язык</t>
  </si>
  <si>
    <t xml:space="preserve">Электив (гум.цикла)(кроме иностр.групп), л-8, пр-16, (Эл), </t>
  </si>
  <si>
    <t>б/д</t>
  </si>
  <si>
    <t>мо</t>
  </si>
  <si>
    <t>История, л-24, пр-48 (ис), (зачет)</t>
  </si>
  <si>
    <t>Экономика, л-16, пр-32, (э), (зачет)</t>
  </si>
  <si>
    <t xml:space="preserve">(17 недель - до 14 января, </t>
  </si>
  <si>
    <t>каникулы с 26.12 по 07.01)</t>
  </si>
  <si>
    <t>Педиатрический фак., 17 недель</t>
  </si>
  <si>
    <t>б/</t>
  </si>
  <si>
    <t>8л Физика (08,15,22,29.09;06,13,20,27.10;)+3л Электив (физика)(10,17,24.11), а.9</t>
  </si>
  <si>
    <t xml:space="preserve">11л Нормальная физиология (08,15,22,29.09;06,13,20,27.10;03,10,17.11) а.7 +3л Электив (История,24.11;01,08.12)- а.7; </t>
  </si>
  <si>
    <t>/я</t>
  </si>
  <si>
    <t>/ис</t>
  </si>
  <si>
    <t>Электив, 24 часа (Латинский язык)</t>
  </si>
  <si>
    <t xml:space="preserve">Электив 1 (Биохимия), л-8,пр-16, </t>
  </si>
  <si>
    <t>Электив 2: (Биология), л-8,пр-16</t>
  </si>
  <si>
    <t>История Российской культуры, л-8</t>
  </si>
  <si>
    <t>кп (пл 31)</t>
  </si>
  <si>
    <t>фк/ис</t>
  </si>
  <si>
    <t>/бх</t>
  </si>
  <si>
    <t>/фк</t>
  </si>
  <si>
    <t>x</t>
  </si>
  <si>
    <t>История Российской культуры, л-8 (кроме ин.гр.)</t>
  </si>
  <si>
    <t xml:space="preserve">Электив (Биология: л-8 час., пр-16 час) </t>
  </si>
  <si>
    <t>Ин.язык,  (русский язык)пр-36 (я)</t>
  </si>
  <si>
    <r>
      <t>Дп</t>
    </r>
    <r>
      <rPr>
        <sz val="9"/>
        <color indexed="10"/>
        <rFont val="Arial Cyr"/>
        <family val="0"/>
      </rPr>
      <t>/ря</t>
    </r>
  </si>
  <si>
    <t xml:space="preserve">Расписание на осень 2017-2018 учебный год </t>
  </si>
  <si>
    <t>Физ-ра (Эл), л-4,пр-64, (Фк)</t>
  </si>
  <si>
    <t>(16 1/3 недель - до 23 декабря, каникулы с 25.12 по 06.01)</t>
  </si>
  <si>
    <t>Мед. Информ., л-12, пр-16 (и), 4 занятия. С 04.09</t>
  </si>
  <si>
    <r>
      <t>Физика, матем., л-24, лаб.-24,пр-24, с 02.10 по расписанию информатики!(12 занятий),(</t>
    </r>
    <r>
      <rPr>
        <b/>
        <sz val="8"/>
        <color indexed="10"/>
        <rFont val="Arial Cyr"/>
        <family val="0"/>
      </rPr>
      <t>Экзамен по БРС</t>
    </r>
    <r>
      <rPr>
        <b/>
        <sz val="8"/>
        <rFont val="Arial Cyr"/>
        <family val="0"/>
      </rPr>
      <t>)</t>
    </r>
  </si>
  <si>
    <t>Введение в довр. Пом. Л-8, пр-16 (Дп), 4 занятия ,до 30.09</t>
  </si>
  <si>
    <r>
      <t xml:space="preserve">Химия, л-24, пр-48, </t>
    </r>
    <r>
      <rPr>
        <b/>
        <sz val="8"/>
        <color indexed="10"/>
        <rFont val="Arial Cyr"/>
        <family val="0"/>
      </rPr>
      <t>( экз</t>
    </r>
    <r>
      <rPr>
        <b/>
        <sz val="8"/>
        <color indexed="8"/>
        <rFont val="Arial Cyr"/>
        <family val="0"/>
      </rPr>
      <t>) с 02.10 12 занятий по расписанию Дп</t>
    </r>
  </si>
  <si>
    <t xml:space="preserve"> с 02.10, на каф. Истории (8 занятий), на каф. Философии (8 занятий)</t>
  </si>
  <si>
    <t>12л История,(07,14,21,28.09;05,12,19,26.10;02,09,16,23.11), а.1 + 4л История Рос. Культуры (30.11;07,14,21.12) а.1</t>
  </si>
  <si>
    <t xml:space="preserve">12л История (08,15,22,29.09;06,13,20,27.10;03,10,17,24.11;) +  4л История Рос. Культуры (01,08,15,22.12) а.6 </t>
  </si>
  <si>
    <t>2л Физ-ра (28.09;26.10) -каф.</t>
  </si>
  <si>
    <t>10л Биология (07,14,21,28.09;05,12,19,26.10;02,09.11)- каф.</t>
  </si>
  <si>
    <t>8л Эконом.(08,15,22,29.09;06,13,20,27.10) - каф.</t>
  </si>
  <si>
    <t>12л История (08,15,22,29.09;06,13,20,27.10;03,10,17,24.11)- каф.</t>
  </si>
  <si>
    <r>
      <t xml:space="preserve">Физика, матем., (ф),л-24, лаб.-24,пр-24, с 02.10 (12 занятий), </t>
    </r>
    <r>
      <rPr>
        <b/>
        <sz val="8"/>
        <color indexed="10"/>
        <rFont val="Arial Cyr"/>
        <family val="0"/>
      </rPr>
      <t>(Экзамен по БРС)</t>
    </r>
  </si>
  <si>
    <t>Мед. Информ., л-12, пр-16 (и), 4 занятия, с 04.09</t>
  </si>
  <si>
    <r>
      <t>Химия, (х) л-24, пр-48, с 02.10 12 занятий ,</t>
    </r>
    <r>
      <rPr>
        <b/>
        <sz val="8"/>
        <color indexed="10"/>
        <rFont val="Arial Cyr"/>
        <family val="0"/>
      </rPr>
      <t>Экз.</t>
    </r>
  </si>
  <si>
    <t>Физ-ра, л-4;пр-56, (Фк)</t>
  </si>
  <si>
    <t>Электив (Лат.) c 18.09 по 04.12 -конф.зал.кл.нефр.</t>
  </si>
  <si>
    <t xml:space="preserve"> 2л Мед. Информатика,(15,22.09) а.7;+ 2л Физ-ра (29.09;22.12)-а.7</t>
  </si>
  <si>
    <t>Электив 2:(Физика или Гистология) л-8,пр-16</t>
  </si>
  <si>
    <r>
      <t xml:space="preserve">Анатомия, л-16: пр.-50 +Рентгенанатомия л-2,пр.22  (а) (зачет), </t>
    </r>
    <r>
      <rPr>
        <b/>
        <sz val="8"/>
        <color indexed="10"/>
        <rFont val="Arial Cyr"/>
        <family val="0"/>
      </rPr>
      <t>Экз</t>
    </r>
  </si>
  <si>
    <t>стоматологический факультет (18 недель: по 20.01: каникулы с 25.12 по 06.01)</t>
  </si>
  <si>
    <t>История, л-24, пр-48 (ис), занятия с 11.09 (зачет)</t>
  </si>
  <si>
    <r>
      <t>Физика, матем., л-24, пр-48, с 02.10 (12 занятий)(ф)</t>
    </r>
    <r>
      <rPr>
        <b/>
        <sz val="8"/>
        <color indexed="10"/>
        <rFont val="Arial Cyr"/>
        <family val="0"/>
      </rPr>
      <t>(Экзамен по БРС)</t>
    </r>
  </si>
  <si>
    <r>
      <t>Химия, л-12, пр-60, с 11.09  (15 занятий)(х),</t>
    </r>
    <r>
      <rPr>
        <b/>
        <sz val="8"/>
        <color indexed="10"/>
        <rFont val="Arial Cyr"/>
        <family val="0"/>
      </rPr>
      <t xml:space="preserve"> Экз</t>
    </r>
    <r>
      <rPr>
        <b/>
        <sz val="8"/>
        <color indexed="8"/>
        <rFont val="Arial Cyr"/>
        <family val="0"/>
      </rPr>
      <t>.</t>
    </r>
  </si>
  <si>
    <t>Психология и педагогика, л-8, пр-20, с 30.10 (Пс)</t>
  </si>
  <si>
    <t>Физ-ра, л-4, пр-48, 16 недель, занятия с 11.09 (Фк)</t>
  </si>
  <si>
    <r>
      <t xml:space="preserve">Электив1; (Введение в спец.псх и пед,) л-8,пр-16 , занятия с 04.09 по 28.10 (в часы </t>
    </r>
    <r>
      <rPr>
        <b/>
        <sz val="10"/>
        <rFont val="Arial Cyr"/>
        <family val="0"/>
      </rPr>
      <t>пс</t>
    </r>
    <r>
      <rPr>
        <sz val="10"/>
        <rFont val="Arial Cyr"/>
        <family val="0"/>
      </rPr>
      <t>) (кроме ин.гр.)</t>
    </r>
  </si>
  <si>
    <t>История медицины, л-16,пр-32, занятия с 18.09  (им)</t>
  </si>
  <si>
    <t>10л  Биология (04,11,18,25.09;02,09,16,23,30.10;06.11) + 5л Биология (доп) (13,20,27.11;04,11.12)  а.7</t>
  </si>
  <si>
    <t>17 недель: занятия до 13 января,</t>
  </si>
  <si>
    <t>Правоведение, л-12, пр-24. с 09.10 (пр) (зачет)</t>
  </si>
  <si>
    <t>Мед.информатика, л-12,пр-24, с 18.09 (и) (зачет)</t>
  </si>
  <si>
    <t>Микробиология, л-20,пр-28, с 25.09 (мб), (зачет)</t>
  </si>
  <si>
    <t>Пат.анатомия, л-12,пр-26, с 25.09 (па), (зачет)</t>
  </si>
  <si>
    <t>Материаловед., л-10,пр-22, с 16.10 (псз) (зачет)</t>
  </si>
  <si>
    <t>Физ-ра (Эл), л-4; пр-68, (Фк)</t>
  </si>
  <si>
    <t>(17 недель - до 13 января, каникулы с 25.12 по 07.01)</t>
  </si>
  <si>
    <t>э(я)</t>
  </si>
  <si>
    <t>эл</t>
  </si>
  <si>
    <t>дп2</t>
  </si>
  <si>
    <t>Введение в доврачебную помощь, л-16, пр-32 (дп2),  (зачет), с 04.09</t>
  </si>
  <si>
    <t xml:space="preserve">12л Правоведение + 4л Электив (правоведение) </t>
  </si>
  <si>
    <t>12 занятий Правоведение+ 4 занятия Электив (Правоведение)</t>
  </si>
  <si>
    <t>8л Философия (04,18.09;02,16,30.10;13,27.11;11.12)  +7л Гистология (11,25.09;09,23.10;06,20.11;04.12)</t>
  </si>
  <si>
    <t>Бж (14 занятий с 23.09)</t>
  </si>
  <si>
    <t xml:space="preserve">Бж  (14 занятий с 23.09) </t>
  </si>
  <si>
    <t>/ анатомия</t>
  </si>
  <si>
    <t>12л л Н.физиол. (06,13,20,27.09;04,11,18,25.10;01,08,15,22.11) + 2л Физ-ра (29.11;06.12)</t>
  </si>
  <si>
    <t>Норм. Физиология (13 занятий, с 13.09)</t>
  </si>
  <si>
    <t>Норм. Физиология (13.занятий, с 12.09)</t>
  </si>
  <si>
    <r>
      <t xml:space="preserve">Философия, л-16, пр-32 (фл) </t>
    </r>
  </si>
  <si>
    <r>
      <t xml:space="preserve">Анатомия, л-24: пр.-32 (а) </t>
    </r>
    <r>
      <rPr>
        <b/>
        <sz val="8"/>
        <color indexed="10"/>
        <rFont val="Arial Cyr"/>
        <family val="0"/>
      </rPr>
      <t>экз</t>
    </r>
    <r>
      <rPr>
        <b/>
        <sz val="8"/>
        <rFont val="Arial Cyr"/>
        <family val="0"/>
      </rPr>
      <t xml:space="preserve"> + Возрастная анатомия л-8,пр-16,</t>
    </r>
    <r>
      <rPr>
        <b/>
        <sz val="8"/>
        <color indexed="10"/>
        <rFont val="Arial Cyr"/>
        <family val="0"/>
      </rPr>
      <t>зачет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</si>
  <si>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</t>
    </r>
  </si>
  <si>
    <t>Физ-ра, пр-36, (Фк), зачет</t>
  </si>
  <si>
    <t>Электив (физ-ра) л-4,пр-32</t>
  </si>
  <si>
    <r>
      <t xml:space="preserve">Анатомия, л-24: пр.-48 (а), </t>
    </r>
    <r>
      <rPr>
        <b/>
        <sz val="8"/>
        <color indexed="10"/>
        <rFont val="Arial Cyr"/>
        <family val="0"/>
      </rPr>
      <t>экз</t>
    </r>
  </si>
  <si>
    <r>
      <t xml:space="preserve">Гистология, л-14, пр-34 (г), </t>
    </r>
    <r>
      <rPr>
        <b/>
        <sz val="8"/>
        <color indexed="10"/>
        <rFont val="Arial Cyr"/>
        <family val="0"/>
      </rPr>
      <t>экз.</t>
    </r>
  </si>
  <si>
    <t>12л Правоведение (04,11,18,25.09;02,09,16,23,30.10;06,13,20.11) + 4л Электив (правоведение) (27.11;04,11,18.12) +1л Физ-ра (08.01)  а.9</t>
  </si>
  <si>
    <r>
      <t>Анатомия, л-6,пр-50, (а)</t>
    </r>
    <r>
      <rPr>
        <b/>
        <sz val="8"/>
        <color indexed="10"/>
        <rFont val="Arial Cyr"/>
        <family val="0"/>
      </rPr>
      <t>Экз</t>
    </r>
  </si>
  <si>
    <t>Физ-ра, эл, л-4, пр- 68</t>
  </si>
  <si>
    <t>каникулы с 25.12 по 07.01; сессия с 14.01 по 27.01</t>
  </si>
  <si>
    <t>Фз</t>
  </si>
  <si>
    <t>Бж</t>
  </si>
  <si>
    <t>Фл</t>
  </si>
  <si>
    <r>
      <t xml:space="preserve">Электив (гум.цикла)(кроме иностр.), </t>
    </r>
    <r>
      <rPr>
        <sz val="10"/>
        <color indexed="8"/>
        <rFont val="Arial Cyr"/>
        <family val="0"/>
      </rPr>
      <t>пр-24,(Основы научного перевода, зачет, каф. Ин. Яз.)</t>
    </r>
    <r>
      <rPr>
        <b/>
        <sz val="10"/>
        <color indexed="8"/>
        <rFont val="Arial Cyr"/>
        <family val="0"/>
      </rPr>
      <t>(э(я</t>
    </r>
    <r>
      <rPr>
        <sz val="10"/>
        <color indexed="8"/>
        <rFont val="Arial Cyr"/>
        <family val="0"/>
      </rPr>
      <t>)</t>
    </r>
  </si>
  <si>
    <t>Правоведение, л-24, пр-48, (пр) с 11.09 по 02.12, (зачет)</t>
  </si>
  <si>
    <r>
      <rPr>
        <b/>
        <sz val="10"/>
        <rFont val="Arial Cyr"/>
        <family val="0"/>
      </rPr>
      <t>Электив ,</t>
    </r>
    <r>
      <rPr>
        <sz val="10"/>
        <rFont val="Arial Cyr"/>
        <family val="0"/>
      </rPr>
      <t xml:space="preserve"> Правоведение, л-8, пр-16 (с 04.12 по 13.01.)</t>
    </r>
  </si>
  <si>
    <t>48 час (16л+32пр). Введ. В довр. Пом. С 04.09 по 25.11)</t>
  </si>
  <si>
    <t>я/</t>
  </si>
  <si>
    <t>Правоведение, л-24, пр-48  (зачет), с 11.09 по 02.12</t>
  </si>
  <si>
    <t>Безопасность жизнедеятельности, л-16, пр-56 с 18.09.,14 занятий (бж)(бж)  (зачет)</t>
  </si>
  <si>
    <t>Иммунология, л-12,пр-24,с 09.10 (мм)</t>
  </si>
  <si>
    <t>2л Введение в доврачебную помощь (01.09 в 11.00 а.7) (08.09) а.7 + 2л Мед. Информатика,(15,22.09) а.7;+ 2л Физ-ра (29.09;22.12)-а.7; Электив (на каф. Истории и Философии) (06,13,20,27.10;03,10,17,24.11) + 3л Уход за больными (01,08,15.12) - а.7</t>
  </si>
  <si>
    <t>12л Физика (01.09 в 15.10 а.7;02.09 в 09.00 в а.7),(06,13,20,27.09;04,11,18,25.10;01,08.11)+ 3л Мат. Основы доказат. Мед. (15,22,29.11)  а.6</t>
  </si>
  <si>
    <t>12л Физика (01.09 в 15.10 а.7;02.09 в 09.00 в а.7),(08,15,22,29.09;06,13,20,27.10;03,10.11)+ 3л Мат. Основы доказ. Мед (17,24.11;01.12) а.6</t>
  </si>
  <si>
    <t>Электив 1 (4л Введ. В спец.(01.09 в 09.00 в а.9),( 05,12,19,26.09) а.7</t>
  </si>
  <si>
    <t>1л Инф. (06.09) + 12л Физика (01.09 в 13.10 а.13;02.09 в 09.00 а.13),(13,20,27.09;04,11,18,25.10;01,08,15.11) - каф.</t>
  </si>
  <si>
    <t>5л Инф.(02.09 в 11.00 в а.13), (04,11,18,25.09) - каф.</t>
  </si>
  <si>
    <t>12л Гистология (02.09 в 09.00 - а.9), (06,13,20,27.09;04,11,18,25.10;01,08,15.11) + 5л Биология (доп)(22,29.11;06,13,20.12) а.7</t>
  </si>
  <si>
    <t>12л Биохимия (02.09 в 13.10 а.6), (07,14,21,28.09;05,12,19.10;02,16,30.11;14.12) + 4л Философия (26.10;09,23.11;07.12) а.9</t>
  </si>
  <si>
    <t>12л Биохимия (01.09 в 09.00 в а.5), (04,11,18,25.09;02,09,16,30.10;13,27.11;11.12) + 4л Философия (23.10;06,20.11;04.12) а.9</t>
  </si>
  <si>
    <t>9л Пропед. Ст. заб. (01.09 в 09.00 в а.7),(04,11,18,25.09;02,09,16,23.10)+ 5л Материаловед.(30.10;06,13,20,27.11) + 4л Местное обезбол. (04,11,18.12;08.01) а. 7</t>
  </si>
  <si>
    <t xml:space="preserve">3л Норм. Анатомия (21.09;19.10;16.11) + 10л Микробиология (07,28.09;12.10;02,23,30.11;07,14,21.12;11.01) + 5л Мед.информатика (02.09 в 09.00 в а.1), (14.09;05,26.10;09.11) а.7 </t>
  </si>
  <si>
    <t>6л Правовед.(05,19.09;03,17,31.10;14.11) + 12л Биохимия (01.09 в 13.10 в а.1), (02.09 в 11.00 в а.1), (12,26.09;10,24.10;07,21,28.11;05,12,19.12) а.5</t>
  </si>
  <si>
    <r>
      <t xml:space="preserve">6л Биология (02.09 в 13.10 -а.9), (05,12,19,26.09;03.10)+4л Молек. Биол. Клетки (10,17,24,31.10) а.7 + 2л Псих. И Пед. (07,14.11)+ 1л История Рос. Культуры (21.11) а.7 </t>
    </r>
    <r>
      <rPr>
        <b/>
        <sz val="9"/>
        <color indexed="10"/>
        <rFont val="Arial Cyr"/>
        <family val="0"/>
      </rPr>
      <t>+ 3л Биол. Активные соед. (19.12;10,17.01) а.7</t>
    </r>
  </si>
  <si>
    <t>Биология, л-12, пр-32 + Мол.биол.клетки л-8,пр-16 (б) занятия с 04.09  (зачет)</t>
  </si>
  <si>
    <t>Патофизиология, л-16, пр-32, с 04.09 (пф), (зачет)</t>
  </si>
  <si>
    <r>
      <t>8л Безопасность жизнедеятельности (16,30.09;14,28.10;18.11;02,</t>
    </r>
    <r>
      <rPr>
        <b/>
        <sz val="9"/>
        <color indexed="10"/>
        <rFont val="Arial Cyr"/>
        <family val="0"/>
      </rPr>
      <t>16.12- а.9</t>
    </r>
    <r>
      <rPr>
        <b/>
        <sz val="9"/>
        <color indexed="8"/>
        <rFont val="Arial Cyr"/>
        <family val="0"/>
      </rPr>
      <t>;13.01) + 8л Введение в доврачебную помощь ( 2 поток: 01.09 в 11.00 а.5,1 поток: 02.09 в 11.00 а.6) ,(09,23.09;07,21.10;11,25.11;09.12) + 1л Анатомия (23.12) а.7                                                                                                                                                                                                                                                                             + 4л Возрастная анатомия (для педф-та) (09,23.09;07,21.10) - на каф.</t>
    </r>
  </si>
  <si>
    <t>Введение в специальность, Л-8, пр-16 (Вс), 8 занятия, с 11.09 по 30.10 (зачет)</t>
  </si>
  <si>
    <t>12л  Анатомия (01.09 в 13.10 -а.7;02.09 в 11.00 -а.7)(12,26.09;10,24.10;07,21,28.11;05,12,19.12)   а.7</t>
  </si>
  <si>
    <t>8л Экономика (04,11,25.09;02,09,16,23,30.10) + 1л Химия (18.09) а.1</t>
  </si>
  <si>
    <t xml:space="preserve">4л Мед.информатика(02.09 в 13.10 а.7),(04,11,18.09) +12л Химия (25.09;02,09,16,23,30.10;06,13,20,27.11;04.12)  а.6 </t>
  </si>
  <si>
    <t>4л Мед.информатика(02.09 в 13.10 а.7), (06,13,20.09) +12л Химия (27.09;04,11,18,25.10;01,08,15,22,29.11;06.12), а.6</t>
  </si>
  <si>
    <t>12л Химия (начало занятий с 05.09) - каф.</t>
  </si>
  <si>
    <t>бас</t>
  </si>
  <si>
    <t>Биологически активные соединения, л-8,пр-16, зачет (бас)c 04.09 по 30.09</t>
  </si>
  <si>
    <t>ис/я</t>
  </si>
  <si>
    <t xml:space="preserve">Гистология л-24,пр-52, 13 занятий с 04.09 (4-х час) </t>
  </si>
  <si>
    <t>Местное обезб.,л-8, пр-30. с 13.11 ( псз)</t>
  </si>
  <si>
    <t>ис/</t>
  </si>
  <si>
    <t>я/а</t>
  </si>
  <si>
    <t>\а</t>
  </si>
  <si>
    <t>фк/а</t>
  </si>
  <si>
    <t>а/бх</t>
  </si>
  <si>
    <t>Норм.физиология, л-24, пр-52 (фз), (зачет), начало занятий с 18.09 (13 занятий)</t>
  </si>
  <si>
    <t>Норм.физиология, л-24, пр-52 (фз) 13 занятий, с 18.09</t>
  </si>
  <si>
    <r>
      <t xml:space="preserve">Норм.физиология, л-12,пр-24 с 18.09 (фз) </t>
    </r>
    <r>
      <rPr>
        <b/>
        <sz val="8"/>
        <color indexed="10"/>
        <rFont val="Arial Cyr"/>
        <family val="0"/>
      </rPr>
      <t>Экз</t>
    </r>
  </si>
  <si>
    <t xml:space="preserve">12л Нормальная физиология (02.09 в 11.00 в а.5), (14,28.09;05,12,19,26.10;09,16,30.11;07,14.12) + 4л Философия (07,21.09;02,23.11) а.7   </t>
  </si>
  <si>
    <t>12л Нормальная физиология (01.09 в 11.00 а.6), (12,26.09;03,10,17,24.10;07,14,28.11;05,12.12) + 4л Философия (05,19.09;31.10;21.11)  а.7</t>
  </si>
  <si>
    <t>б/а</t>
  </si>
  <si>
    <t>а/ис</t>
  </si>
  <si>
    <t>12л Правоведение (05,12,19,26.09;03,10,17,24,31.10;07,14,21.11)+ 4л Электив (правоведение)(28.11;05,12,15.12)  а.1+ 1л Физ-ра (09.01)  а.9</t>
  </si>
  <si>
    <t xml:space="preserve"> 6л Иммунология  (02.09 в 13.10 а.1),(06,20.10;03,24.11;08,12) + 8л Пат.физиол. (01.09 в 11.00 в а.1),(08,15,22,29.09;13,27.10;10.11) + 1л Мед. Информатика (17.11) а.1+  2л Физ-ра (22.12- а.1;12.01-а.7)  </t>
  </si>
  <si>
    <t>я/фк</t>
  </si>
  <si>
    <t>фк/я</t>
  </si>
  <si>
    <t>12л Физика (01.09 в 13.10 в а.9;02.09 в 11.00 -а.9), (07,14,21,28.09;05,12,19,26.10;02,09.11)- а.9</t>
  </si>
  <si>
    <t>бх*</t>
  </si>
  <si>
    <t>Биохимия л-24, пр.-48 (бх) , (зачет)с 11.09, Бх* - начало занятий с 16.00</t>
  </si>
  <si>
    <t xml:space="preserve">Биохимия л-24, пр.-48 (бх) </t>
  </si>
  <si>
    <t>Электив, л-6, пр-18 (к. Пропед.ст.заб.  Или Биохим.), с  30.10 -9 занятий</t>
  </si>
  <si>
    <t>Безопасность жизнедеятельности, л-16, пр-56, с 18.09.,14 занятий  (зачет)(бж)</t>
  </si>
  <si>
    <t xml:space="preserve"> 12л Анатомия (06,20.09;04,18.10;01,08,15,22,29.11;06,13,20.12) + 4л Безоп. Жизнед. (13,27.09;11,25.10)</t>
  </si>
  <si>
    <t>А</t>
  </si>
  <si>
    <t>А1</t>
  </si>
  <si>
    <t>А2</t>
  </si>
  <si>
    <t>А3</t>
  </si>
  <si>
    <t>А4</t>
  </si>
  <si>
    <t>А5</t>
  </si>
  <si>
    <t>А6</t>
  </si>
  <si>
    <t>Х</t>
  </si>
  <si>
    <t>Б</t>
  </si>
  <si>
    <t>Б1</t>
  </si>
  <si>
    <t>Б2</t>
  </si>
  <si>
    <t>Б3</t>
  </si>
  <si>
    <t>А - анатомия (для СР)</t>
  </si>
  <si>
    <t>Х- химия (для СР)</t>
  </si>
  <si>
    <t>Б - биология (для СР)</t>
  </si>
  <si>
    <t>"А1, А2…." - группы для самостоятельной работы (СР) под руководством преподавателя</t>
  </si>
  <si>
    <t>Б4</t>
  </si>
  <si>
    <t>В1</t>
  </si>
  <si>
    <t>В2</t>
  </si>
  <si>
    <t>В3</t>
  </si>
  <si>
    <t>В4</t>
  </si>
  <si>
    <t>Г1</t>
  </si>
  <si>
    <t>Г2</t>
  </si>
  <si>
    <t>"Б1, Б2…." - группы для самостоятельной работы (СР) под руководством преподавателя</t>
  </si>
  <si>
    <t>Г</t>
  </si>
  <si>
    <t>Г - гистология (для СР)</t>
  </si>
  <si>
    <t>"В1, В2…." - группы для самостоятельной работы (СР) под руководством преподавателя</t>
  </si>
  <si>
    <t>Г- гистология (для СР)</t>
  </si>
  <si>
    <t>"А1, А2…." - группы для самостоятельной работы (СРП) под руководством преподавателя</t>
  </si>
  <si>
    <t>А - анатомия (для СРП)</t>
  </si>
  <si>
    <t>Х- химия (для СРП)</t>
  </si>
  <si>
    <t>срп</t>
  </si>
  <si>
    <t>"Г1, Г2…." - группы для самостоятельной работы (СРП) под руководством преподавателя</t>
  </si>
  <si>
    <t>Пропед.ст.забол., л-18, пр-36, с 04.09 (псз) (зачет)</t>
  </si>
  <si>
    <t>12л Норм.анат (01.09 в 11.00 на каф. Анат;02.09 в 13.10 -на каф. Анат)(05,19.09;03,17,31.10;07,21.11;05,12,19.12) -каф.</t>
  </si>
  <si>
    <t>3л Введ. В спец. 09,16,23.09 -а.13 +1л (01.09 в 11.00 в а.7)</t>
  </si>
  <si>
    <t>12л История (09,16,23,30.09;07,14,21,28.10;11,18,25.11;02.12) + 3л История Рос. Культуры (09.12 в а.5;16,23.12 в а.9)</t>
  </si>
  <si>
    <t>учебная практика с 15.01 по 27.01.2018 г.</t>
  </si>
  <si>
    <r>
      <t>ис - история; л-24,пр-39, (16 недель),</t>
    </r>
    <r>
      <rPr>
        <b/>
        <sz val="10"/>
        <color indexed="10"/>
        <rFont val="Arial Cyr"/>
        <family val="0"/>
      </rPr>
      <t xml:space="preserve"> экз</t>
    </r>
  </si>
  <si>
    <t>я - иностранный язык ,пр-36</t>
  </si>
  <si>
    <t>э - экономика,л-12;пр-24,(зачет)</t>
  </si>
  <si>
    <t>сц - социология,л-12,пр-24,(зачет)</t>
  </si>
  <si>
    <t>кл - культурология,л-12,пр-24,(зачет)</t>
  </si>
  <si>
    <t>рл - история и теория религии,л-12,пр-24, (зачет)</t>
  </si>
  <si>
    <r>
      <t>а -  функц.анат.ЦНС , л-22,пр-41</t>
    </r>
    <r>
      <rPr>
        <b/>
        <sz val="10"/>
        <color indexed="10"/>
        <rFont val="Arial Cyr"/>
        <family val="0"/>
      </rPr>
      <t xml:space="preserve">,экз </t>
    </r>
    <r>
      <rPr>
        <b/>
        <sz val="10"/>
        <rFont val="Arial Cyr"/>
        <family val="0"/>
      </rPr>
      <t>(16 занятий)</t>
    </r>
  </si>
  <si>
    <t>мт - статичтические методы и мат.моделирование;л-12,пр-15, 14 занятий</t>
  </si>
  <si>
    <r>
      <t xml:space="preserve">оп - общая психология ; л-48,пр-76,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(16 недель)</t>
    </r>
  </si>
  <si>
    <t>л - латинский язык, пр-21, (11 занятий), (зачет)</t>
  </si>
  <si>
    <t>ря - русский язык и культура речи (6 занятий ), с 07.09 , л-8,пр-13,(зачет)</t>
  </si>
  <si>
    <t>вс - введение в специальность; л-8,пр-13, (11 занятий) с 19 сентября, (зачет)</t>
  </si>
  <si>
    <t>фк  - элективный курс по физической культуре, пр-54, 14 недель</t>
  </si>
  <si>
    <r>
      <t xml:space="preserve">фл- философия, л-12,пр-24,  </t>
    </r>
    <r>
      <rPr>
        <b/>
        <sz val="8"/>
        <color indexed="10"/>
        <rFont val="Arial Cyr"/>
        <family val="0"/>
      </rPr>
      <t>экз</t>
    </r>
  </si>
  <si>
    <t xml:space="preserve">я - иностранный язык, пр-36 </t>
  </si>
  <si>
    <t>лг - логика, л-12,пр-15 (14 занятий)</t>
  </si>
  <si>
    <t xml:space="preserve">фз - практикум по нейрофизиологии ,л-12,пр-24,(зачет)+ физиология ВНД и сенсорных систем, л-10, пр-17, зачет </t>
  </si>
  <si>
    <t xml:space="preserve"> 4-х час.занятия , 16 нед.,</t>
  </si>
  <si>
    <t>а - антропология,л-12,пр-24,(зачет)</t>
  </si>
  <si>
    <r>
      <t>кп - введение в клиническую психологию; л-36,пр-54,</t>
    </r>
    <r>
      <rPr>
        <b/>
        <sz val="8"/>
        <color indexed="10"/>
        <rFont val="Arial Cyr"/>
        <family val="0"/>
      </rPr>
      <t xml:space="preserve"> экз,</t>
    </r>
    <r>
      <rPr>
        <b/>
        <sz val="8"/>
        <rFont val="Arial Cyr"/>
        <family val="0"/>
      </rPr>
      <t>15 недель</t>
    </r>
  </si>
  <si>
    <t>оп - общая психология,л-12,пр-20, 16 занятий</t>
  </si>
  <si>
    <r>
      <t xml:space="preserve">опп - общепсихологический практикум, л-20,пр-25, </t>
    </r>
    <r>
      <rPr>
        <b/>
        <sz val="8"/>
        <color indexed="10"/>
        <rFont val="Arial Cyr"/>
        <family val="0"/>
      </rPr>
      <t>экз,</t>
    </r>
    <r>
      <rPr>
        <b/>
        <sz val="8"/>
        <color indexed="8"/>
        <rFont val="Arial Cyr"/>
        <family val="0"/>
      </rPr>
      <t>12 занятий</t>
    </r>
  </si>
  <si>
    <t>сп - социальная психология, л-18,пр-27,3-х час., 15 занятий</t>
  </si>
  <si>
    <t>орг - организационная психология,л-18,пр-18</t>
  </si>
  <si>
    <r>
      <t xml:space="preserve">пп - педагогическая психология,л-28,пр-44, </t>
    </r>
    <r>
      <rPr>
        <b/>
        <sz val="8"/>
        <color indexed="10"/>
        <rFont val="Arial Cyr"/>
        <family val="0"/>
      </rPr>
      <t>экз</t>
    </r>
  </si>
  <si>
    <t>фк - физическая культура, л-12,пр-24, зачет</t>
  </si>
  <si>
    <t>Эл (фк)</t>
  </si>
  <si>
    <t>6л Химия,(08,15,22,29.09;06,13.10) + 4л История медицины (20,27.10; 17,24.11) +1л Биол. Активные соед .(03.11) а.9</t>
  </si>
  <si>
    <t>(17 1/3  недель:  до 13.01; каникулы с 25.12 по 07.01); сессия с 14.01 по 28.01</t>
  </si>
  <si>
    <t>Клиническая психология 1 курс (18 недель:  до 19.01; каникулы с 25.12 по 07.01, сессия с 20.01 по 27.01)</t>
  </si>
  <si>
    <t>Лат. Яз., (л) пр-32</t>
  </si>
  <si>
    <t>Биология, (б) л-20, пр-32</t>
  </si>
  <si>
    <r>
      <t xml:space="preserve">Биохимия, л-24,пр-48, (бх, занятия с 11.09) </t>
    </r>
    <r>
      <rPr>
        <b/>
        <sz val="8"/>
        <color indexed="10"/>
        <rFont val="Arial Cyr"/>
        <family val="0"/>
      </rPr>
      <t>Экз</t>
    </r>
  </si>
  <si>
    <t>1л Физ-ра (28.09) а.7 ; Гистология (электив)( с 19.10 по 18.01) а.7; Физика (электив) (с 19.10 по 18.01) а.9</t>
  </si>
  <si>
    <t>8л Анатомия(01.09 в 11.00 в а.9),(04,18.09;02,16,30.10;13,27.11)+ 1л Рентгенанатомия (11.12),+ 4л Истор.медицины (11,25.09;09.10;06.11)+ 2л Псих. И пед.(23.10;20.11)+ 1л Физ-ра (04.12)  а. 7</t>
  </si>
  <si>
    <r>
      <t>Дп- 4л(01.09 в 09.00 а.13),(07,14. 09- ЗНС,</t>
    </r>
    <r>
      <rPr>
        <b/>
        <sz val="9"/>
        <color indexed="10"/>
        <rFont val="Arial Cyr"/>
        <family val="0"/>
      </rPr>
      <t>21.09 -а.13</t>
    </r>
    <r>
      <rPr>
        <b/>
        <sz val="9"/>
        <rFont val="Arial Cyr"/>
        <family val="0"/>
      </rPr>
      <t>,) +3л Уход за больными (07,14,</t>
    </r>
    <r>
      <rPr>
        <b/>
        <sz val="9"/>
        <color indexed="10"/>
        <rFont val="Arial Cyr"/>
        <family val="0"/>
      </rPr>
      <t>21.12-а.13</t>
    </r>
    <r>
      <rPr>
        <b/>
        <sz val="9"/>
        <rFont val="Arial Cyr"/>
        <family val="0"/>
      </rPr>
      <t>) - ЗНС</t>
    </r>
  </si>
  <si>
    <t xml:space="preserve">10л  Биология (07,14,21,28.09;05,12,19,26;02,09.11) + 5л Биология (доп) (16,23,30.11;14,21.12) а.7 </t>
  </si>
  <si>
    <t>Эл.( каф. Рус.яз.2) (13,20,27.09;04.10)</t>
  </si>
  <si>
    <t>Русский язык - 108 час.(для иностр.) 6 час в неделю, 18 недель (c 04.09 по 20.01)</t>
  </si>
  <si>
    <t>12л Биохимия (05,12,26.09;10,24.10;07,14,21,28.11;05,12,19.12) - ЗНС+ 4л Безоп. Жизнед. (19.09;03,17,31.10)- каф.</t>
  </si>
  <si>
    <t>Русский язык - для иностр. Гр. -12 недель,Занятия с 11.09</t>
  </si>
  <si>
    <t>Русский язык ( для иностр. Групп), 72 часа, С 11.09 (12 недель)</t>
  </si>
  <si>
    <t>эл - элективы (по физической культуре), пр-54, (14 недель)</t>
  </si>
  <si>
    <t>6л Норм. Физиология (06,20.09;04,18.10;01,15.11) а.7+ 6л Пат.анатомия (13,27.09;11,25.10;08,22.11) а.7 + 3л Электив (Пропед.ст. заб.. А. 7) (29.11,06,13.12;)</t>
  </si>
  <si>
    <t>4л Электив  (Биохимия питания) 19.10;02.11 - а.6; 16,30.11 - а.5</t>
  </si>
  <si>
    <t>4 л Биохимия питания (электив ) (19.10; 02.11 - а.6;16,30.11 - а.5)</t>
  </si>
  <si>
    <t>4 л. Биол.активные соед.(08,15,22,29.09)-ЗНС + 8 занятий  по биохимии питания с 03.11</t>
  </si>
  <si>
    <r>
      <t>8л Экономика (07,14,28.09;05,12,19</t>
    </r>
    <r>
      <rPr>
        <b/>
        <sz val="10"/>
        <color indexed="10"/>
        <rFont val="Arial Cyr"/>
        <family val="0"/>
      </rPr>
      <t>,26.10- а.13</t>
    </r>
    <r>
      <rPr>
        <b/>
        <sz val="10"/>
        <rFont val="Arial Cyr"/>
        <family val="0"/>
      </rPr>
      <t>; 02.11)  + 1л Химия (21.09) а.1</t>
    </r>
  </si>
  <si>
    <t>2л Введение в доврачебную помощь (06,20.09) а.7+  4л Электив (История)(27.09;04,11,18.10) а.1+ 4л Электив (Философия)(27.09;04,11,18.10) а.6 + 1л  ВИЧ- инфекция (01.11) а.7</t>
  </si>
  <si>
    <t>Дп,/а</t>
  </si>
  <si>
    <r>
      <t xml:space="preserve"> 11л Анатомия (02.09 15.10 а.7),(08,22.09;06,20.10;03,17.11;01,</t>
    </r>
    <r>
      <rPr>
        <b/>
        <sz val="9"/>
        <color indexed="10"/>
        <rFont val="Arial Cyr"/>
        <family val="0"/>
      </rPr>
      <t>08.12 - а.5</t>
    </r>
    <r>
      <rPr>
        <b/>
        <sz val="9"/>
        <rFont val="Arial Cyr"/>
        <family val="0"/>
      </rPr>
      <t xml:space="preserve">,15,22.12) + 7л Гистология(1 поток: 01.09 в 09.00 а.1; 2 поток: 02.09 в 13.10 в а.5),(15,29.09;13,27.10;10,24.11)  + 1л Физ-ра (12.01) а.7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</si>
</sst>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7"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b/>
      <u val="single"/>
      <sz val="9"/>
      <name val="Arial Cyr"/>
      <family val="0"/>
    </font>
    <font>
      <sz val="10"/>
      <color indexed="12"/>
      <name val="Arial Cyr"/>
      <family val="0"/>
    </font>
    <font>
      <sz val="10"/>
      <color indexed="4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2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u val="single"/>
      <sz val="9"/>
      <color indexed="10"/>
      <name val="Arial Cyr"/>
      <family val="0"/>
    </font>
    <font>
      <sz val="8"/>
      <color indexed="46"/>
      <name val="Arial Cyr"/>
      <family val="0"/>
    </font>
    <font>
      <b/>
      <i/>
      <sz val="10"/>
      <color indexed="10"/>
      <name val="Arial Cyr"/>
      <family val="0"/>
    </font>
    <font>
      <i/>
      <sz val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u val="single"/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9"/>
      <color indexed="8"/>
      <name val="Arial Cyr"/>
      <family val="0"/>
    </font>
    <font>
      <b/>
      <i/>
      <sz val="9"/>
      <name val="Arial Cyr"/>
      <family val="0"/>
    </font>
    <font>
      <b/>
      <u val="single"/>
      <sz val="8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sz val="10"/>
      <color indexed="56"/>
      <name val="Arial Cyr"/>
      <family val="0"/>
    </font>
    <font>
      <b/>
      <sz val="8"/>
      <color indexed="36"/>
      <name val="Arial Cyr"/>
      <family val="0"/>
    </font>
    <font>
      <b/>
      <sz val="10"/>
      <color indexed="36"/>
      <name val="Arial Cyr"/>
      <family val="0"/>
    </font>
    <font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Cyr"/>
      <family val="0"/>
    </font>
    <font>
      <b/>
      <u val="single"/>
      <sz val="10"/>
      <color rgb="FFFF0000"/>
      <name val="Arial Cyr"/>
      <family val="0"/>
    </font>
    <font>
      <sz val="10"/>
      <color rgb="FF0070C0"/>
      <name val="Arial Cyr"/>
      <family val="0"/>
    </font>
    <font>
      <sz val="9"/>
      <color theme="5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8"/>
      <color theme="3"/>
      <name val="Arial Cyr"/>
      <family val="0"/>
    </font>
    <font>
      <sz val="8"/>
      <color theme="3"/>
      <name val="Arial Cyr"/>
      <family val="0"/>
    </font>
    <font>
      <sz val="10"/>
      <color theme="3"/>
      <name val="Arial Cyr"/>
      <family val="0"/>
    </font>
    <font>
      <b/>
      <sz val="8"/>
      <color theme="7" tint="-0.24997000396251678"/>
      <name val="Arial Cyr"/>
      <family val="0"/>
    </font>
    <font>
      <b/>
      <sz val="10"/>
      <color theme="7" tint="-0.24997000396251678"/>
      <name val="Arial Cyr"/>
      <family val="0"/>
    </font>
    <font>
      <sz val="10"/>
      <color theme="1"/>
      <name val="Arial Cyr"/>
      <family val="0"/>
    </font>
    <font>
      <sz val="9"/>
      <color theme="3"/>
      <name val="Arial Cyr"/>
      <family val="0"/>
    </font>
    <font>
      <b/>
      <sz val="8"/>
      <color rgb="FFFF000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3AD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0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6" fillId="33" borderId="3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3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3" fillId="36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5" fillId="34" borderId="34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38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27" xfId="0" applyFont="1" applyFill="1" applyBorder="1" applyAlignment="1">
      <alignment/>
    </xf>
    <xf numFmtId="0" fontId="3" fillId="36" borderId="2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0" fillId="33" borderId="31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38" borderId="25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5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30" fillId="38" borderId="55" xfId="0" applyFont="1" applyFill="1" applyBorder="1" applyAlignment="1">
      <alignment/>
    </xf>
    <xf numFmtId="0" fontId="30" fillId="38" borderId="1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51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8" fillId="38" borderId="18" xfId="0" applyFont="1" applyFill="1" applyBorder="1" applyAlignment="1">
      <alignment/>
    </xf>
    <xf numFmtId="0" fontId="0" fillId="38" borderId="0" xfId="0" applyFont="1" applyFill="1" applyAlignment="1">
      <alignment/>
    </xf>
    <xf numFmtId="0" fontId="30" fillId="38" borderId="3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28" fillId="38" borderId="0" xfId="0" applyFont="1" applyFill="1" applyAlignment="1">
      <alignment/>
    </xf>
    <xf numFmtId="0" fontId="6" fillId="38" borderId="58" xfId="0" applyFont="1" applyFill="1" applyBorder="1" applyAlignment="1">
      <alignment horizontal="center"/>
    </xf>
    <xf numFmtId="0" fontId="6" fillId="38" borderId="58" xfId="0" applyFont="1" applyFill="1" applyBorder="1" applyAlignment="1">
      <alignment/>
    </xf>
    <xf numFmtId="0" fontId="30" fillId="38" borderId="30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0" fontId="28" fillId="38" borderId="59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6" fillId="38" borderId="37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0" fontId="6" fillId="38" borderId="59" xfId="0" applyFont="1" applyFill="1" applyBorder="1" applyAlignment="1">
      <alignment/>
    </xf>
    <xf numFmtId="0" fontId="6" fillId="38" borderId="42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6" fillId="38" borderId="60" xfId="0" applyFont="1" applyFill="1" applyBorder="1" applyAlignment="1">
      <alignment/>
    </xf>
    <xf numFmtId="0" fontId="30" fillId="38" borderId="61" xfId="0" applyFont="1" applyFill="1" applyBorder="1" applyAlignment="1">
      <alignment/>
    </xf>
    <xf numFmtId="0" fontId="6" fillId="38" borderId="16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6" fillId="38" borderId="62" xfId="0" applyFont="1" applyFill="1" applyBorder="1" applyAlignment="1">
      <alignment/>
    </xf>
    <xf numFmtId="0" fontId="6" fillId="38" borderId="18" xfId="0" applyFont="1" applyFill="1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6" fillId="38" borderId="61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6" fillId="38" borderId="30" xfId="0" applyFont="1" applyFill="1" applyBorder="1" applyAlignment="1">
      <alignment horizontal="center"/>
    </xf>
    <xf numFmtId="0" fontId="0" fillId="38" borderId="37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30" xfId="0" applyFont="1" applyFill="1" applyBorder="1" applyAlignment="1">
      <alignment/>
    </xf>
    <xf numFmtId="0" fontId="6" fillId="38" borderId="5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64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 horizontal="center"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0" fontId="32" fillId="38" borderId="0" xfId="0" applyFont="1" applyFill="1" applyAlignment="1">
      <alignment/>
    </xf>
    <xf numFmtId="0" fontId="0" fillId="38" borderId="18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0" xfId="0" applyFill="1" applyAlignment="1">
      <alignment/>
    </xf>
    <xf numFmtId="0" fontId="0" fillId="38" borderId="18" xfId="0" applyFill="1" applyBorder="1" applyAlignment="1">
      <alignment/>
    </xf>
    <xf numFmtId="0" fontId="6" fillId="38" borderId="61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6" fillId="38" borderId="12" xfId="0" applyFont="1" applyFill="1" applyBorder="1" applyAlignment="1">
      <alignment horizontal="left"/>
    </xf>
    <xf numFmtId="0" fontId="4" fillId="38" borderId="37" xfId="0" applyFont="1" applyFill="1" applyBorder="1" applyAlignment="1">
      <alignment/>
    </xf>
    <xf numFmtId="0" fontId="6" fillId="38" borderId="58" xfId="0" applyFont="1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61" xfId="0" applyFill="1" applyBorder="1" applyAlignment="1">
      <alignment/>
    </xf>
    <xf numFmtId="0" fontId="3" fillId="38" borderId="58" xfId="0" applyFont="1" applyFill="1" applyBorder="1" applyAlignment="1">
      <alignment/>
    </xf>
    <xf numFmtId="0" fontId="6" fillId="38" borderId="65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6" fillId="38" borderId="21" xfId="0" applyFont="1" applyFill="1" applyBorder="1" applyAlignment="1">
      <alignment horizontal="left"/>
    </xf>
    <xf numFmtId="0" fontId="6" fillId="38" borderId="64" xfId="0" applyFont="1" applyFill="1" applyBorder="1" applyAlignment="1">
      <alignment/>
    </xf>
    <xf numFmtId="0" fontId="6" fillId="38" borderId="62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30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6" fillId="38" borderId="68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55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0" fillId="38" borderId="70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6" fillId="38" borderId="55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7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28" fillId="38" borderId="65" xfId="0" applyFont="1" applyFill="1" applyBorder="1" applyAlignment="1">
      <alignment/>
    </xf>
    <xf numFmtId="0" fontId="6" fillId="38" borderId="71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0" fillId="38" borderId="72" xfId="0" applyFont="1" applyFill="1" applyBorder="1" applyAlignment="1">
      <alignment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6" fillId="38" borderId="74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6" fillId="38" borderId="41" xfId="0" applyFont="1" applyFill="1" applyBorder="1" applyAlignment="1">
      <alignment/>
    </xf>
    <xf numFmtId="0" fontId="6" fillId="38" borderId="63" xfId="0" applyFont="1" applyFill="1" applyBorder="1" applyAlignment="1">
      <alignment/>
    </xf>
    <xf numFmtId="0" fontId="0" fillId="38" borderId="6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6" fillId="38" borderId="75" xfId="0" applyFont="1" applyFill="1" applyBorder="1" applyAlignment="1">
      <alignment/>
    </xf>
    <xf numFmtId="0" fontId="6" fillId="38" borderId="76" xfId="0" applyFont="1" applyFill="1" applyBorder="1" applyAlignment="1">
      <alignment/>
    </xf>
    <xf numFmtId="0" fontId="6" fillId="38" borderId="53" xfId="0" applyFont="1" applyFill="1" applyBorder="1" applyAlignment="1">
      <alignment/>
    </xf>
    <xf numFmtId="0" fontId="6" fillId="38" borderId="69" xfId="0" applyFont="1" applyFill="1" applyBorder="1" applyAlignment="1">
      <alignment/>
    </xf>
    <xf numFmtId="0" fontId="0" fillId="38" borderId="7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6" fillId="38" borderId="78" xfId="0" applyFont="1" applyFill="1" applyBorder="1" applyAlignment="1">
      <alignment/>
    </xf>
    <xf numFmtId="0" fontId="6" fillId="38" borderId="77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27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31" fillId="38" borderId="18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30" fillId="38" borderId="31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2" fillId="38" borderId="5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left"/>
    </xf>
    <xf numFmtId="0" fontId="6" fillId="39" borderId="30" xfId="0" applyFont="1" applyFill="1" applyBorder="1" applyAlignment="1">
      <alignment/>
    </xf>
    <xf numFmtId="0" fontId="6" fillId="39" borderId="55" xfId="0" applyFont="1" applyFill="1" applyBorder="1" applyAlignment="1">
      <alignment/>
    </xf>
    <xf numFmtId="0" fontId="28" fillId="38" borderId="71" xfId="0" applyFont="1" applyFill="1" applyBorder="1" applyAlignment="1">
      <alignment/>
    </xf>
    <xf numFmtId="0" fontId="28" fillId="38" borderId="12" xfId="0" applyFont="1" applyFill="1" applyBorder="1" applyAlignment="1">
      <alignment/>
    </xf>
    <xf numFmtId="0" fontId="28" fillId="38" borderId="13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38" borderId="25" xfId="0" applyFont="1" applyFill="1" applyBorder="1" applyAlignment="1">
      <alignment horizontal="center"/>
    </xf>
    <xf numFmtId="0" fontId="6" fillId="38" borderId="59" xfId="0" applyFont="1" applyFill="1" applyBorder="1" applyAlignment="1">
      <alignment/>
    </xf>
    <xf numFmtId="0" fontId="28" fillId="38" borderId="69" xfId="0" applyFont="1" applyFill="1" applyBorder="1" applyAlignment="1">
      <alignment/>
    </xf>
    <xf numFmtId="0" fontId="6" fillId="38" borderId="32" xfId="0" applyFont="1" applyFill="1" applyBorder="1" applyAlignment="1">
      <alignment/>
    </xf>
    <xf numFmtId="0" fontId="6" fillId="38" borderId="61" xfId="0" applyFont="1" applyFill="1" applyBorder="1" applyAlignment="1">
      <alignment/>
    </xf>
    <xf numFmtId="0" fontId="0" fillId="38" borderId="61" xfId="0" applyFont="1" applyFill="1" applyBorder="1" applyAlignment="1">
      <alignment/>
    </xf>
    <xf numFmtId="0" fontId="0" fillId="38" borderId="62" xfId="0" applyFill="1" applyBorder="1" applyAlignment="1">
      <alignment/>
    </xf>
    <xf numFmtId="0" fontId="6" fillId="40" borderId="55" xfId="0" applyFont="1" applyFill="1" applyBorder="1" applyAlignment="1">
      <alignment/>
    </xf>
    <xf numFmtId="0" fontId="3" fillId="41" borderId="28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40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6" fillId="38" borderId="0" xfId="0" applyFont="1" applyFill="1" applyBorder="1" applyAlignment="1">
      <alignment/>
    </xf>
    <xf numFmtId="0" fontId="0" fillId="38" borderId="7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3" fillId="38" borderId="58" xfId="0" applyFont="1" applyFill="1" applyBorder="1" applyAlignment="1">
      <alignment horizontal="center"/>
    </xf>
    <xf numFmtId="0" fontId="16" fillId="38" borderId="0" xfId="0" applyFont="1" applyFill="1" applyAlignment="1">
      <alignment/>
    </xf>
    <xf numFmtId="0" fontId="30" fillId="38" borderId="55" xfId="0" applyFont="1" applyFill="1" applyBorder="1" applyAlignment="1">
      <alignment/>
    </xf>
    <xf numFmtId="0" fontId="6" fillId="38" borderId="74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30" fillId="38" borderId="0" xfId="0" applyFont="1" applyFill="1" applyBorder="1" applyAlignment="1">
      <alignment/>
    </xf>
    <xf numFmtId="0" fontId="6" fillId="38" borderId="33" xfId="0" applyFont="1" applyFill="1" applyBorder="1" applyAlignment="1">
      <alignment/>
    </xf>
    <xf numFmtId="0" fontId="6" fillId="38" borderId="69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38" borderId="79" xfId="0" applyFont="1" applyFill="1" applyBorder="1" applyAlignment="1">
      <alignment horizontal="center"/>
    </xf>
    <xf numFmtId="0" fontId="27" fillId="38" borderId="40" xfId="0" applyFont="1" applyFill="1" applyBorder="1" applyAlignment="1">
      <alignment horizontal="center"/>
    </xf>
    <xf numFmtId="0" fontId="6" fillId="38" borderId="22" xfId="0" applyFont="1" applyFill="1" applyBorder="1" applyAlignment="1">
      <alignment/>
    </xf>
    <xf numFmtId="0" fontId="12" fillId="38" borderId="0" xfId="0" applyFont="1" applyFill="1" applyAlignment="1">
      <alignment/>
    </xf>
    <xf numFmtId="0" fontId="30" fillId="38" borderId="18" xfId="0" applyFont="1" applyFill="1" applyBorder="1" applyAlignment="1">
      <alignment horizontal="center"/>
    </xf>
    <xf numFmtId="0" fontId="30" fillId="38" borderId="74" xfId="0" applyFont="1" applyFill="1" applyBorder="1" applyAlignment="1">
      <alignment horizontal="center"/>
    </xf>
    <xf numFmtId="0" fontId="28" fillId="38" borderId="61" xfId="0" applyFont="1" applyFill="1" applyBorder="1" applyAlignment="1">
      <alignment/>
    </xf>
    <xf numFmtId="0" fontId="28" fillId="38" borderId="66" xfId="0" applyFont="1" applyFill="1" applyBorder="1" applyAlignment="1">
      <alignment/>
    </xf>
    <xf numFmtId="0" fontId="83" fillId="38" borderId="55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27" fillId="33" borderId="80" xfId="0" applyFont="1" applyFill="1" applyBorder="1" applyAlignment="1">
      <alignment horizontal="center"/>
    </xf>
    <xf numFmtId="0" fontId="33" fillId="38" borderId="0" xfId="0" applyFont="1" applyFill="1" applyAlignment="1">
      <alignment/>
    </xf>
    <xf numFmtId="0" fontId="3" fillId="0" borderId="81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34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33" fillId="38" borderId="0" xfId="0" applyFont="1" applyFill="1" applyAlignment="1">
      <alignment/>
    </xf>
    <xf numFmtId="0" fontId="38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20" fillId="38" borderId="0" xfId="0" applyFont="1" applyFill="1" applyAlignment="1">
      <alignment/>
    </xf>
    <xf numFmtId="0" fontId="11" fillId="38" borderId="27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31" fillId="38" borderId="0" xfId="0" applyFont="1" applyFill="1" applyBorder="1" applyAlignment="1">
      <alignment/>
    </xf>
    <xf numFmtId="0" fontId="84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5" fillId="38" borderId="0" xfId="0" applyFont="1" applyFill="1" applyAlignment="1">
      <alignment wrapText="1"/>
    </xf>
    <xf numFmtId="0" fontId="18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6" fillId="38" borderId="19" xfId="0" applyFont="1" applyFill="1" applyBorder="1" applyAlignment="1">
      <alignment horizontal="center"/>
    </xf>
    <xf numFmtId="0" fontId="85" fillId="38" borderId="0" xfId="0" applyFont="1" applyFill="1" applyAlignment="1">
      <alignment/>
    </xf>
    <xf numFmtId="0" fontId="4" fillId="38" borderId="63" xfId="0" applyFont="1" applyFill="1" applyBorder="1" applyAlignment="1">
      <alignment horizontal="center"/>
    </xf>
    <xf numFmtId="0" fontId="86" fillId="38" borderId="30" xfId="0" applyFont="1" applyFill="1" applyBorder="1" applyAlignment="1">
      <alignment/>
    </xf>
    <xf numFmtId="0" fontId="3" fillId="38" borderId="12" xfId="0" applyFont="1" applyFill="1" applyBorder="1" applyAlignment="1">
      <alignment horizontal="center"/>
    </xf>
    <xf numFmtId="0" fontId="87" fillId="0" borderId="18" xfId="0" applyFont="1" applyBorder="1" applyAlignment="1">
      <alignment/>
    </xf>
    <xf numFmtId="0" fontId="87" fillId="0" borderId="18" xfId="0" applyFont="1" applyFill="1" applyBorder="1" applyAlignment="1">
      <alignment/>
    </xf>
    <xf numFmtId="0" fontId="88" fillId="38" borderId="30" xfId="0" applyFont="1" applyFill="1" applyBorder="1" applyAlignment="1">
      <alignment/>
    </xf>
    <xf numFmtId="0" fontId="87" fillId="38" borderId="82" xfId="0" applyFont="1" applyFill="1" applyBorder="1" applyAlignment="1">
      <alignment/>
    </xf>
    <xf numFmtId="0" fontId="5" fillId="41" borderId="74" xfId="0" applyFont="1" applyFill="1" applyBorder="1" applyAlignment="1">
      <alignment horizontal="center"/>
    </xf>
    <xf numFmtId="0" fontId="3" fillId="41" borderId="37" xfId="0" applyFont="1" applyFill="1" applyBorder="1" applyAlignment="1">
      <alignment horizontal="center"/>
    </xf>
    <xf numFmtId="0" fontId="0" fillId="40" borderId="6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8" borderId="30" xfId="0" applyFont="1" applyFill="1" applyBorder="1" applyAlignment="1">
      <alignment/>
    </xf>
    <xf numFmtId="0" fontId="89" fillId="38" borderId="58" xfId="0" applyFont="1" applyFill="1" applyBorder="1" applyAlignment="1">
      <alignment horizontal="center"/>
    </xf>
    <xf numFmtId="0" fontId="90" fillId="38" borderId="26" xfId="0" applyFont="1" applyFill="1" applyBorder="1" applyAlignment="1">
      <alignment horizontal="center"/>
    </xf>
    <xf numFmtId="0" fontId="91" fillId="38" borderId="11" xfId="0" applyFont="1" applyFill="1" applyBorder="1" applyAlignment="1">
      <alignment/>
    </xf>
    <xf numFmtId="0" fontId="91" fillId="38" borderId="55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42" borderId="18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0" fillId="43" borderId="36" xfId="0" applyFont="1" applyFill="1" applyBorder="1" applyAlignment="1">
      <alignment horizontal="center"/>
    </xf>
    <xf numFmtId="0" fontId="0" fillId="43" borderId="25" xfId="0" applyFont="1" applyFill="1" applyBorder="1" applyAlignment="1">
      <alignment horizontal="center"/>
    </xf>
    <xf numFmtId="0" fontId="0" fillId="38" borderId="67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11" xfId="0" applyFill="1" applyBorder="1" applyAlignment="1">
      <alignment/>
    </xf>
    <xf numFmtId="0" fontId="6" fillId="38" borderId="16" xfId="0" applyFont="1" applyFill="1" applyBorder="1" applyAlignment="1">
      <alignment horizontal="left"/>
    </xf>
    <xf numFmtId="0" fontId="6" fillId="41" borderId="66" xfId="0" applyFont="1" applyFill="1" applyBorder="1" applyAlignment="1">
      <alignment/>
    </xf>
    <xf numFmtId="0" fontId="6" fillId="41" borderId="29" xfId="0" applyFont="1" applyFill="1" applyBorder="1" applyAlignment="1">
      <alignment/>
    </xf>
    <xf numFmtId="0" fontId="0" fillId="38" borderId="16" xfId="0" applyFill="1" applyBorder="1" applyAlignment="1">
      <alignment/>
    </xf>
    <xf numFmtId="0" fontId="5" fillId="38" borderId="53" xfId="0" applyFont="1" applyFill="1" applyBorder="1" applyAlignment="1">
      <alignment horizontal="center"/>
    </xf>
    <xf numFmtId="0" fontId="0" fillId="40" borderId="64" xfId="0" applyFont="1" applyFill="1" applyBorder="1" applyAlignment="1">
      <alignment/>
    </xf>
    <xf numFmtId="0" fontId="6" fillId="40" borderId="58" xfId="0" applyFont="1" applyFill="1" applyBorder="1" applyAlignment="1">
      <alignment/>
    </xf>
    <xf numFmtId="0" fontId="6" fillId="40" borderId="63" xfId="0" applyFont="1" applyFill="1" applyBorder="1" applyAlignment="1">
      <alignment/>
    </xf>
    <xf numFmtId="0" fontId="0" fillId="0" borderId="18" xfId="0" applyBorder="1" applyAlignment="1">
      <alignment/>
    </xf>
    <xf numFmtId="0" fontId="0" fillId="38" borderId="0" xfId="0" applyFill="1" applyBorder="1" applyAlignment="1">
      <alignment/>
    </xf>
    <xf numFmtId="0" fontId="6" fillId="38" borderId="2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8" xfId="0" applyFont="1" applyFill="1" applyBorder="1" applyAlignment="1">
      <alignment/>
    </xf>
    <xf numFmtId="0" fontId="6" fillId="41" borderId="61" xfId="0" applyFont="1" applyFill="1" applyBorder="1" applyAlignment="1">
      <alignment/>
    </xf>
    <xf numFmtId="0" fontId="6" fillId="41" borderId="18" xfId="0" applyFont="1" applyFill="1" applyBorder="1" applyAlignment="1">
      <alignment/>
    </xf>
    <xf numFmtId="0" fontId="6" fillId="41" borderId="30" xfId="0" applyFont="1" applyFill="1" applyBorder="1" applyAlignment="1">
      <alignment/>
    </xf>
    <xf numFmtId="0" fontId="6" fillId="41" borderId="33" xfId="0" applyFont="1" applyFill="1" applyBorder="1" applyAlignment="1">
      <alignment/>
    </xf>
    <xf numFmtId="0" fontId="6" fillId="41" borderId="62" xfId="0" applyFont="1" applyFill="1" applyBorder="1" applyAlignment="1">
      <alignment/>
    </xf>
    <xf numFmtId="0" fontId="6" fillId="41" borderId="68" xfId="0" applyFont="1" applyFill="1" applyBorder="1" applyAlignment="1">
      <alignment/>
    </xf>
    <xf numFmtId="0" fontId="6" fillId="41" borderId="55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6" xfId="0" applyFont="1" applyBorder="1" applyAlignment="1">
      <alignment/>
    </xf>
    <xf numFmtId="0" fontId="3" fillId="38" borderId="16" xfId="0" applyFont="1" applyFill="1" applyBorder="1" applyAlignment="1">
      <alignment/>
    </xf>
    <xf numFmtId="0" fontId="6" fillId="41" borderId="18" xfId="0" applyFont="1" applyFill="1" applyBorder="1" applyAlignment="1">
      <alignment horizontal="center"/>
    </xf>
    <xf numFmtId="0" fontId="2" fillId="44" borderId="58" xfId="0" applyFont="1" applyFill="1" applyBorder="1" applyAlignment="1">
      <alignment horizontal="center"/>
    </xf>
    <xf numFmtId="0" fontId="6" fillId="44" borderId="30" xfId="0" applyFont="1" applyFill="1" applyBorder="1" applyAlignment="1">
      <alignment/>
    </xf>
    <xf numFmtId="0" fontId="87" fillId="38" borderId="18" xfId="0" applyFont="1" applyFill="1" applyBorder="1" applyAlignment="1">
      <alignment/>
    </xf>
    <xf numFmtId="0" fontId="2" fillId="38" borderId="84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30" xfId="0" applyBorder="1" applyAlignment="1">
      <alignment/>
    </xf>
    <xf numFmtId="0" fontId="87" fillId="38" borderId="3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38" borderId="60" xfId="0" applyFont="1" applyFill="1" applyBorder="1" applyAlignment="1">
      <alignment/>
    </xf>
    <xf numFmtId="0" fontId="87" fillId="38" borderId="67" xfId="0" applyFont="1" applyFill="1" applyBorder="1" applyAlignment="1">
      <alignment/>
    </xf>
    <xf numFmtId="0" fontId="87" fillId="38" borderId="68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6" fillId="41" borderId="84" xfId="0" applyFont="1" applyFill="1" applyBorder="1" applyAlignment="1">
      <alignment/>
    </xf>
    <xf numFmtId="0" fontId="6" fillId="41" borderId="51" xfId="0" applyFont="1" applyFill="1" applyBorder="1" applyAlignment="1">
      <alignment/>
    </xf>
    <xf numFmtId="0" fontId="6" fillId="41" borderId="67" xfId="0" applyFont="1" applyFill="1" applyBorder="1" applyAlignment="1">
      <alignment/>
    </xf>
    <xf numFmtId="0" fontId="87" fillId="38" borderId="62" xfId="0" applyFont="1" applyFill="1" applyBorder="1" applyAlignment="1">
      <alignment/>
    </xf>
    <xf numFmtId="0" fontId="87" fillId="38" borderId="66" xfId="0" applyFont="1" applyFill="1" applyBorder="1" applyAlignment="1">
      <alignment/>
    </xf>
    <xf numFmtId="0" fontId="87" fillId="38" borderId="16" xfId="0" applyFont="1" applyFill="1" applyBorder="1" applyAlignment="1">
      <alignment/>
    </xf>
    <xf numFmtId="0" fontId="92" fillId="38" borderId="0" xfId="0" applyFont="1" applyFill="1" applyAlignment="1">
      <alignment/>
    </xf>
    <xf numFmtId="0" fontId="93" fillId="38" borderId="0" xfId="0" applyFont="1" applyFill="1" applyAlignment="1">
      <alignment/>
    </xf>
    <xf numFmtId="0" fontId="4" fillId="38" borderId="27" xfId="0" applyFont="1" applyFill="1" applyBorder="1" applyAlignment="1">
      <alignment horizontal="center"/>
    </xf>
    <xf numFmtId="0" fontId="0" fillId="38" borderId="19" xfId="0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82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6" fillId="38" borderId="28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2" fillId="38" borderId="59" xfId="0" applyFont="1" applyFill="1" applyBorder="1" applyAlignment="1">
      <alignment horizontal="center"/>
    </xf>
    <xf numFmtId="0" fontId="6" fillId="9" borderId="62" xfId="0" applyFont="1" applyFill="1" applyBorder="1" applyAlignment="1">
      <alignment/>
    </xf>
    <xf numFmtId="0" fontId="6" fillId="9" borderId="18" xfId="0" applyFont="1" applyFill="1" applyBorder="1" applyAlignment="1">
      <alignment/>
    </xf>
    <xf numFmtId="0" fontId="0" fillId="43" borderId="57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6" fillId="9" borderId="59" xfId="0" applyFont="1" applyFill="1" applyBorder="1" applyAlignment="1">
      <alignment/>
    </xf>
    <xf numFmtId="0" fontId="6" fillId="9" borderId="30" xfId="0" applyFont="1" applyFill="1" applyBorder="1" applyAlignment="1">
      <alignment/>
    </xf>
    <xf numFmtId="0" fontId="6" fillId="9" borderId="33" xfId="0" applyFont="1" applyFill="1" applyBorder="1" applyAlignment="1">
      <alignment/>
    </xf>
    <xf numFmtId="0" fontId="6" fillId="9" borderId="67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9" xfId="0" applyFill="1" applyBorder="1" applyAlignment="1">
      <alignment/>
    </xf>
    <xf numFmtId="0" fontId="4" fillId="38" borderId="56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0" fillId="13" borderId="18" xfId="0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11" borderId="18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0" fontId="6" fillId="45" borderId="30" xfId="0" applyFont="1" applyFill="1" applyBorder="1" applyAlignment="1">
      <alignment/>
    </xf>
    <xf numFmtId="0" fontId="6" fillId="45" borderId="33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3" fillId="45" borderId="42" xfId="0" applyFont="1" applyFill="1" applyBorder="1" applyAlignment="1">
      <alignment/>
    </xf>
    <xf numFmtId="0" fontId="3" fillId="45" borderId="28" xfId="0" applyFont="1" applyFill="1" applyBorder="1" applyAlignment="1">
      <alignment/>
    </xf>
    <xf numFmtId="0" fontId="4" fillId="45" borderId="59" xfId="0" applyFont="1" applyFill="1" applyBorder="1" applyAlignment="1">
      <alignment/>
    </xf>
    <xf numFmtId="0" fontId="6" fillId="45" borderId="76" xfId="0" applyFont="1" applyFill="1" applyBorder="1" applyAlignment="1">
      <alignment/>
    </xf>
    <xf numFmtId="0" fontId="6" fillId="45" borderId="58" xfId="0" applyFont="1" applyFill="1" applyBorder="1" applyAlignment="1">
      <alignment/>
    </xf>
    <xf numFmtId="0" fontId="6" fillId="45" borderId="11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5" borderId="62" xfId="0" applyFont="1" applyFill="1" applyBorder="1" applyAlignment="1">
      <alignment/>
    </xf>
    <xf numFmtId="0" fontId="37" fillId="34" borderId="86" xfId="0" applyFont="1" applyFill="1" applyBorder="1" applyAlignment="1">
      <alignment horizontal="center"/>
    </xf>
    <xf numFmtId="0" fontId="87" fillId="38" borderId="59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" fillId="38" borderId="51" xfId="0" applyFont="1" applyFill="1" applyBorder="1" applyAlignment="1">
      <alignment/>
    </xf>
    <xf numFmtId="0" fontId="4" fillId="0" borderId="87" xfId="0" applyFont="1" applyBorder="1" applyAlignment="1">
      <alignment horizontal="center"/>
    </xf>
    <xf numFmtId="0" fontId="37" fillId="34" borderId="73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0" fillId="46" borderId="11" xfId="0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2" fillId="42" borderId="19" xfId="0" applyFont="1" applyFill="1" applyBorder="1" applyAlignment="1">
      <alignment/>
    </xf>
    <xf numFmtId="0" fontId="0" fillId="46" borderId="10" xfId="0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51" xfId="0" applyFont="1" applyFill="1" applyBorder="1" applyAlignment="1">
      <alignment/>
    </xf>
    <xf numFmtId="0" fontId="2" fillId="42" borderId="30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5" fillId="38" borderId="13" xfId="0" applyFont="1" applyFill="1" applyBorder="1" applyAlignment="1">
      <alignment horizontal="center"/>
    </xf>
    <xf numFmtId="0" fontId="5" fillId="38" borderId="84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91" fillId="38" borderId="25" xfId="0" applyFont="1" applyFill="1" applyBorder="1" applyAlignment="1">
      <alignment/>
    </xf>
    <xf numFmtId="0" fontId="6" fillId="41" borderId="59" xfId="0" applyFont="1" applyFill="1" applyBorder="1" applyAlignment="1">
      <alignment horizontal="center"/>
    </xf>
    <xf numFmtId="0" fontId="87" fillId="38" borderId="33" xfId="0" applyFont="1" applyFill="1" applyBorder="1" applyAlignment="1">
      <alignment/>
    </xf>
    <xf numFmtId="0" fontId="2" fillId="38" borderId="51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38" borderId="79" xfId="0" applyFont="1" applyFill="1" applyBorder="1" applyAlignment="1">
      <alignment/>
    </xf>
    <xf numFmtId="0" fontId="0" fillId="38" borderId="18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0" fontId="0" fillId="38" borderId="88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59" xfId="0" applyFont="1" applyFill="1" applyBorder="1" applyAlignment="1">
      <alignment horizontal="center"/>
    </xf>
    <xf numFmtId="0" fontId="0" fillId="38" borderId="51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0" fillId="8" borderId="18" xfId="0" applyFill="1" applyBorder="1" applyAlignment="1">
      <alignment/>
    </xf>
    <xf numFmtId="0" fontId="0" fillId="13" borderId="61" xfId="0" applyFill="1" applyBorder="1" applyAlignment="1">
      <alignment/>
    </xf>
    <xf numFmtId="0" fontId="0" fillId="13" borderId="30" xfId="0" applyFill="1" applyBorder="1" applyAlignment="1">
      <alignment/>
    </xf>
    <xf numFmtId="0" fontId="0" fillId="8" borderId="30" xfId="0" applyFill="1" applyBorder="1" applyAlignment="1">
      <alignment/>
    </xf>
    <xf numFmtId="0" fontId="4" fillId="38" borderId="5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11" borderId="18" xfId="0" applyFill="1" applyBorder="1" applyAlignment="1">
      <alignment horizontal="center"/>
    </xf>
    <xf numFmtId="0" fontId="4" fillId="38" borderId="26" xfId="0" applyFont="1" applyFill="1" applyBorder="1" applyAlignment="1">
      <alignment/>
    </xf>
    <xf numFmtId="0" fontId="6" fillId="11" borderId="61" xfId="0" applyFont="1" applyFill="1" applyBorder="1" applyAlignment="1">
      <alignment horizontal="center"/>
    </xf>
    <xf numFmtId="0" fontId="0" fillId="47" borderId="62" xfId="0" applyFill="1" applyBorder="1" applyAlignment="1">
      <alignment/>
    </xf>
    <xf numFmtId="0" fontId="0" fillId="47" borderId="18" xfId="0" applyFill="1" applyBorder="1" applyAlignment="1">
      <alignment/>
    </xf>
    <xf numFmtId="0" fontId="0" fillId="11" borderId="59" xfId="0" applyFill="1" applyBorder="1" applyAlignment="1">
      <alignment horizontal="center"/>
    </xf>
    <xf numFmtId="0" fontId="0" fillId="48" borderId="30" xfId="0" applyFill="1" applyBorder="1" applyAlignment="1">
      <alignment/>
    </xf>
    <xf numFmtId="0" fontId="6" fillId="48" borderId="18" xfId="0" applyFont="1" applyFill="1" applyBorder="1" applyAlignment="1">
      <alignment/>
    </xf>
    <xf numFmtId="0" fontId="0" fillId="48" borderId="18" xfId="0" applyFill="1" applyBorder="1" applyAlignment="1">
      <alignment/>
    </xf>
    <xf numFmtId="0" fontId="0" fillId="9" borderId="30" xfId="0" applyFill="1" applyBorder="1" applyAlignment="1">
      <alignment/>
    </xf>
    <xf numFmtId="0" fontId="0" fillId="9" borderId="18" xfId="0" applyFill="1" applyBorder="1" applyAlignment="1">
      <alignment/>
    </xf>
    <xf numFmtId="0" fontId="0" fillId="43" borderId="18" xfId="0" applyFill="1" applyBorder="1" applyAlignment="1">
      <alignment/>
    </xf>
    <xf numFmtId="0" fontId="6" fillId="43" borderId="67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4" fillId="0" borderId="18" xfId="0" applyFont="1" applyBorder="1" applyAlignment="1">
      <alignment/>
    </xf>
    <xf numFmtId="0" fontId="6" fillId="38" borderId="37" xfId="0" applyFont="1" applyFill="1" applyBorder="1" applyAlignment="1">
      <alignment horizontal="center"/>
    </xf>
    <xf numFmtId="0" fontId="6" fillId="41" borderId="19" xfId="0" applyFont="1" applyFill="1" applyBorder="1" applyAlignment="1">
      <alignment/>
    </xf>
    <xf numFmtId="0" fontId="2" fillId="48" borderId="18" xfId="0" applyFont="1" applyFill="1" applyBorder="1" applyAlignment="1">
      <alignment horizontal="center"/>
    </xf>
    <xf numFmtId="0" fontId="0" fillId="47" borderId="30" xfId="0" applyFill="1" applyBorder="1" applyAlignment="1">
      <alignment/>
    </xf>
    <xf numFmtId="0" fontId="0" fillId="9" borderId="55" xfId="0" applyFill="1" applyBorder="1" applyAlignment="1">
      <alignment/>
    </xf>
    <xf numFmtId="0" fontId="0" fillId="48" borderId="10" xfId="0" applyFill="1" applyBorder="1" applyAlignment="1">
      <alignment/>
    </xf>
    <xf numFmtId="0" fontId="0" fillId="48" borderId="11" xfId="0" applyFill="1" applyBorder="1" applyAlignment="1">
      <alignment/>
    </xf>
    <xf numFmtId="0" fontId="0" fillId="48" borderId="39" xfId="0" applyFill="1" applyBorder="1" applyAlignment="1">
      <alignment/>
    </xf>
    <xf numFmtId="0" fontId="0" fillId="38" borderId="29" xfId="0" applyFill="1" applyBorder="1" applyAlignment="1">
      <alignment/>
    </xf>
    <xf numFmtId="0" fontId="5" fillId="38" borderId="40" xfId="0" applyFont="1" applyFill="1" applyBorder="1" applyAlignment="1">
      <alignment/>
    </xf>
    <xf numFmtId="0" fontId="87" fillId="38" borderId="28" xfId="0" applyFont="1" applyFill="1" applyBorder="1" applyAlignment="1">
      <alignment/>
    </xf>
    <xf numFmtId="0" fontId="4" fillId="0" borderId="59" xfId="0" applyFont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43" borderId="59" xfId="0" applyFill="1" applyBorder="1" applyAlignment="1">
      <alignment/>
    </xf>
    <xf numFmtId="0" fontId="0" fillId="9" borderId="33" xfId="0" applyFill="1" applyBorder="1" applyAlignment="1">
      <alignment/>
    </xf>
    <xf numFmtId="0" fontId="0" fillId="47" borderId="59" xfId="0" applyFill="1" applyBorder="1" applyAlignment="1">
      <alignment/>
    </xf>
    <xf numFmtId="0" fontId="6" fillId="43" borderId="55" xfId="0" applyFont="1" applyFill="1" applyBorder="1" applyAlignment="1">
      <alignment/>
    </xf>
    <xf numFmtId="0" fontId="0" fillId="47" borderId="61" xfId="0" applyFill="1" applyBorder="1" applyAlignment="1">
      <alignment/>
    </xf>
    <xf numFmtId="0" fontId="4" fillId="0" borderId="62" xfId="0" applyFont="1" applyBorder="1" applyAlignment="1">
      <alignment/>
    </xf>
    <xf numFmtId="0" fontId="0" fillId="43" borderId="62" xfId="0" applyFill="1" applyBorder="1" applyAlignment="1">
      <alignment/>
    </xf>
    <xf numFmtId="0" fontId="0" fillId="13" borderId="59" xfId="0" applyFill="1" applyBorder="1" applyAlignment="1">
      <alignment/>
    </xf>
    <xf numFmtId="0" fontId="0" fillId="48" borderId="55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39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48" borderId="33" xfId="0" applyFill="1" applyBorder="1" applyAlignment="1">
      <alignment/>
    </xf>
    <xf numFmtId="0" fontId="0" fillId="8" borderId="61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39" xfId="0" applyFill="1" applyBorder="1" applyAlignment="1">
      <alignment/>
    </xf>
    <xf numFmtId="0" fontId="0" fillId="8" borderId="59" xfId="0" applyFill="1" applyBorder="1" applyAlignment="1">
      <alignment/>
    </xf>
    <xf numFmtId="0" fontId="0" fillId="13" borderId="19" xfId="0" applyFill="1" applyBorder="1" applyAlignment="1">
      <alignment/>
    </xf>
    <xf numFmtId="0" fontId="0" fillId="8" borderId="19" xfId="0" applyFill="1" applyBorder="1" applyAlignment="1">
      <alignment/>
    </xf>
    <xf numFmtId="0" fontId="2" fillId="48" borderId="12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60" xfId="0" applyFont="1" applyFill="1" applyBorder="1" applyAlignment="1">
      <alignment horizontal="center"/>
    </xf>
    <xf numFmtId="0" fontId="6" fillId="48" borderId="42" xfId="0" applyFont="1" applyFill="1" applyBorder="1" applyAlignment="1">
      <alignment/>
    </xf>
    <xf numFmtId="0" fontId="6" fillId="48" borderId="19" xfId="0" applyFont="1" applyFill="1" applyBorder="1" applyAlignment="1">
      <alignment/>
    </xf>
    <xf numFmtId="0" fontId="4" fillId="0" borderId="30" xfId="0" applyFont="1" applyBorder="1" applyAlignment="1">
      <alignment/>
    </xf>
    <xf numFmtId="0" fontId="2" fillId="48" borderId="19" xfId="0" applyFont="1" applyFill="1" applyBorder="1" applyAlignment="1">
      <alignment horizontal="center"/>
    </xf>
    <xf numFmtId="0" fontId="6" fillId="43" borderId="21" xfId="0" applyFont="1" applyFill="1" applyBorder="1" applyAlignment="1">
      <alignment/>
    </xf>
    <xf numFmtId="0" fontId="6" fillId="11" borderId="42" xfId="0" applyFont="1" applyFill="1" applyBorder="1" applyAlignment="1">
      <alignment horizontal="center"/>
    </xf>
    <xf numFmtId="0" fontId="6" fillId="11" borderId="75" xfId="0" applyFont="1" applyFill="1" applyBorder="1" applyAlignment="1">
      <alignment horizontal="center"/>
    </xf>
    <xf numFmtId="0" fontId="0" fillId="43" borderId="79" xfId="0" applyFill="1" applyBorder="1" applyAlignment="1">
      <alignment/>
    </xf>
    <xf numFmtId="0" fontId="0" fillId="43" borderId="19" xfId="0" applyFill="1" applyBorder="1" applyAlignment="1">
      <alignment/>
    </xf>
    <xf numFmtId="0" fontId="5" fillId="38" borderId="70" xfId="0" applyFont="1" applyFill="1" applyBorder="1" applyAlignment="1">
      <alignment horizontal="center"/>
    </xf>
    <xf numFmtId="0" fontId="0" fillId="9" borderId="12" xfId="0" applyFill="1" applyBorder="1" applyAlignment="1">
      <alignment/>
    </xf>
    <xf numFmtId="0" fontId="4" fillId="0" borderId="19" xfId="0" applyFont="1" applyBorder="1" applyAlignment="1">
      <alignment/>
    </xf>
    <xf numFmtId="0" fontId="0" fillId="13" borderId="60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75" xfId="0" applyFill="1" applyBorder="1" applyAlignment="1">
      <alignment/>
    </xf>
    <xf numFmtId="0" fontId="6" fillId="48" borderId="79" xfId="0" applyFont="1" applyFill="1" applyBorder="1" applyAlignment="1">
      <alignment/>
    </xf>
    <xf numFmtId="0" fontId="0" fillId="43" borderId="30" xfId="0" applyFill="1" applyBorder="1" applyAlignment="1">
      <alignment/>
    </xf>
    <xf numFmtId="0" fontId="0" fillId="47" borderId="67" xfId="0" applyFill="1" applyBorder="1" applyAlignment="1">
      <alignment/>
    </xf>
    <xf numFmtId="0" fontId="0" fillId="47" borderId="68" xfId="0" applyFill="1" applyBorder="1" applyAlignment="1">
      <alignment/>
    </xf>
    <xf numFmtId="0" fontId="6" fillId="43" borderId="12" xfId="0" applyFont="1" applyFill="1" applyBorder="1" applyAlignment="1">
      <alignment/>
    </xf>
    <xf numFmtId="0" fontId="6" fillId="48" borderId="60" xfId="0" applyFont="1" applyFill="1" applyBorder="1" applyAlignment="1">
      <alignment/>
    </xf>
    <xf numFmtId="0" fontId="0" fillId="13" borderId="42" xfId="0" applyFill="1" applyBorder="1" applyAlignment="1">
      <alignment/>
    </xf>
    <xf numFmtId="0" fontId="0" fillId="13" borderId="75" xfId="0" applyFill="1" applyBorder="1" applyAlignment="1">
      <alignment/>
    </xf>
    <xf numFmtId="0" fontId="0" fillId="8" borderId="79" xfId="0" applyFill="1" applyBorder="1" applyAlignment="1">
      <alignment/>
    </xf>
    <xf numFmtId="0" fontId="4" fillId="0" borderId="68" xfId="0" applyFont="1" applyBorder="1" applyAlignment="1">
      <alignment/>
    </xf>
    <xf numFmtId="0" fontId="0" fillId="8" borderId="33" xfId="0" applyFill="1" applyBorder="1" applyAlignment="1">
      <alignment/>
    </xf>
    <xf numFmtId="0" fontId="0" fillId="9" borderId="67" xfId="0" applyFill="1" applyBorder="1" applyAlignment="1">
      <alignment/>
    </xf>
    <xf numFmtId="0" fontId="6" fillId="43" borderId="68" xfId="0" applyFont="1" applyFill="1" applyBorder="1" applyAlignment="1">
      <alignment/>
    </xf>
    <xf numFmtId="0" fontId="0" fillId="11" borderId="55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87" fillId="38" borderId="58" xfId="0" applyFont="1" applyFill="1" applyBorder="1" applyAlignment="1">
      <alignment/>
    </xf>
    <xf numFmtId="0" fontId="6" fillId="48" borderId="18" xfId="0" applyFont="1" applyFill="1" applyBorder="1" applyAlignment="1">
      <alignment horizontal="center"/>
    </xf>
    <xf numFmtId="0" fontId="2" fillId="38" borderId="58" xfId="0" applyFont="1" applyFill="1" applyBorder="1" applyAlignment="1">
      <alignment/>
    </xf>
    <xf numFmtId="0" fontId="2" fillId="48" borderId="11" xfId="0" applyFont="1" applyFill="1" applyBorder="1" applyAlignment="1">
      <alignment horizontal="center"/>
    </xf>
    <xf numFmtId="0" fontId="2" fillId="48" borderId="66" xfId="0" applyFont="1" applyFill="1" applyBorder="1" applyAlignment="1">
      <alignment horizontal="center"/>
    </xf>
    <xf numFmtId="0" fontId="88" fillId="38" borderId="67" xfId="0" applyFont="1" applyFill="1" applyBorder="1" applyAlignment="1">
      <alignment/>
    </xf>
    <xf numFmtId="0" fontId="88" fillId="38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88" fillId="38" borderId="90" xfId="0" applyFont="1" applyFill="1" applyBorder="1" applyAlignment="1">
      <alignment/>
    </xf>
    <xf numFmtId="0" fontId="88" fillId="38" borderId="11" xfId="0" applyFont="1" applyFill="1" applyBorder="1" applyAlignment="1">
      <alignment/>
    </xf>
    <xf numFmtId="0" fontId="88" fillId="38" borderId="30" xfId="0" applyFont="1" applyFill="1" applyBorder="1" applyAlignment="1">
      <alignment/>
    </xf>
    <xf numFmtId="0" fontId="88" fillId="38" borderId="59" xfId="0" applyFont="1" applyFill="1" applyBorder="1" applyAlignment="1">
      <alignment/>
    </xf>
    <xf numFmtId="0" fontId="6" fillId="16" borderId="61" xfId="0" applyFont="1" applyFill="1" applyBorder="1" applyAlignment="1">
      <alignment/>
    </xf>
    <xf numFmtId="0" fontId="6" fillId="11" borderId="59" xfId="0" applyFont="1" applyFill="1" applyBorder="1" applyAlignment="1">
      <alignment/>
    </xf>
    <xf numFmtId="0" fontId="6" fillId="16" borderId="59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6" fillId="43" borderId="55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6" fillId="43" borderId="18" xfId="0" applyFont="1" applyFill="1" applyBorder="1" applyAlignment="1">
      <alignment/>
    </xf>
    <xf numFmtId="0" fontId="94" fillId="0" borderId="18" xfId="0" applyFont="1" applyBorder="1" applyAlignment="1">
      <alignment/>
    </xf>
    <xf numFmtId="0" fontId="6" fillId="49" borderId="30" xfId="0" applyFont="1" applyFill="1" applyBorder="1" applyAlignment="1">
      <alignment/>
    </xf>
    <xf numFmtId="0" fontId="6" fillId="49" borderId="18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2" fillId="48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50" borderId="18" xfId="0" applyFont="1" applyFill="1" applyBorder="1" applyAlignment="1">
      <alignment horizontal="center"/>
    </xf>
    <xf numFmtId="0" fontId="0" fillId="5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38" borderId="91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0" fontId="4" fillId="41" borderId="57" xfId="0" applyFont="1" applyFill="1" applyBorder="1" applyAlignment="1">
      <alignment/>
    </xf>
    <xf numFmtId="0" fontId="4" fillId="41" borderId="54" xfId="0" applyFont="1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5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7" fillId="38" borderId="42" xfId="0" applyFont="1" applyFill="1" applyBorder="1" applyAlignment="1">
      <alignment/>
    </xf>
    <xf numFmtId="0" fontId="87" fillId="38" borderId="19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42" borderId="79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6" fillId="40" borderId="59" xfId="0" applyFont="1" applyFill="1" applyBorder="1" applyAlignment="1">
      <alignment/>
    </xf>
    <xf numFmtId="0" fontId="6" fillId="41" borderId="58" xfId="0" applyFont="1" applyFill="1" applyBorder="1" applyAlignment="1">
      <alignment/>
    </xf>
    <xf numFmtId="0" fontId="6" fillId="38" borderId="67" xfId="0" applyFont="1" applyFill="1" applyBorder="1" applyAlignment="1">
      <alignment/>
    </xf>
    <xf numFmtId="0" fontId="6" fillId="45" borderId="55" xfId="0" applyFont="1" applyFill="1" applyBorder="1" applyAlignment="1">
      <alignment/>
    </xf>
    <xf numFmtId="0" fontId="87" fillId="38" borderId="55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0" borderId="84" xfId="0" applyFont="1" applyBorder="1" applyAlignment="1">
      <alignment/>
    </xf>
    <xf numFmtId="0" fontId="0" fillId="44" borderId="69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31" fillId="38" borderId="58" xfId="0" applyFont="1" applyFill="1" applyBorder="1" applyAlignment="1">
      <alignment horizontal="center"/>
    </xf>
    <xf numFmtId="0" fontId="6" fillId="44" borderId="11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3" fillId="38" borderId="15" xfId="0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5" fillId="38" borderId="58" xfId="0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0" fillId="38" borderId="65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91" fillId="38" borderId="20" xfId="0" applyFont="1" applyFill="1" applyBorder="1" applyAlignment="1">
      <alignment/>
    </xf>
    <xf numFmtId="0" fontId="91" fillId="38" borderId="26" xfId="0" applyFont="1" applyFill="1" applyBorder="1" applyAlignment="1">
      <alignment/>
    </xf>
    <xf numFmtId="0" fontId="91" fillId="38" borderId="33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5" fillId="38" borderId="28" xfId="0" applyFont="1" applyFill="1" applyBorder="1" applyAlignment="1">
      <alignment horizontal="center"/>
    </xf>
    <xf numFmtId="0" fontId="0" fillId="44" borderId="30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6" fillId="44" borderId="63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0" fillId="11" borderId="68" xfId="0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17" borderId="55" xfId="0" applyFill="1" applyBorder="1" applyAlignment="1">
      <alignment/>
    </xf>
    <xf numFmtId="0" fontId="6" fillId="45" borderId="16" xfId="0" applyFont="1" applyFill="1" applyBorder="1" applyAlignment="1">
      <alignment/>
    </xf>
    <xf numFmtId="0" fontId="6" fillId="22" borderId="30" xfId="0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55" xfId="0" applyFill="1" applyBorder="1" applyAlignment="1">
      <alignment/>
    </xf>
    <xf numFmtId="0" fontId="0" fillId="17" borderId="30" xfId="0" applyFont="1" applyFill="1" applyBorder="1" applyAlignment="1">
      <alignment/>
    </xf>
    <xf numFmtId="0" fontId="0" fillId="17" borderId="21" xfId="0" applyFill="1" applyBorder="1" applyAlignment="1">
      <alignment/>
    </xf>
    <xf numFmtId="0" fontId="5" fillId="16" borderId="16" xfId="0" applyFont="1" applyFill="1" applyBorder="1" applyAlignment="1">
      <alignment/>
    </xf>
    <xf numFmtId="0" fontId="0" fillId="16" borderId="30" xfId="0" applyFont="1" applyFill="1" applyBorder="1" applyAlignment="1">
      <alignment/>
    </xf>
    <xf numFmtId="0" fontId="0" fillId="16" borderId="18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2" fillId="48" borderId="59" xfId="0" applyFont="1" applyFill="1" applyBorder="1" applyAlignment="1">
      <alignment horizontal="center"/>
    </xf>
    <xf numFmtId="0" fontId="6" fillId="49" borderId="59" xfId="0" applyFont="1" applyFill="1" applyBorder="1" applyAlignment="1">
      <alignment/>
    </xf>
    <xf numFmtId="0" fontId="6" fillId="38" borderId="19" xfId="0" applyFont="1" applyFill="1" applyBorder="1" applyAlignment="1">
      <alignment/>
    </xf>
    <xf numFmtId="0" fontId="4" fillId="38" borderId="61" xfId="0" applyFont="1" applyFill="1" applyBorder="1" applyAlignment="1">
      <alignment/>
    </xf>
    <xf numFmtId="0" fontId="3" fillId="33" borderId="82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92" xfId="0" applyFont="1" applyFill="1" applyBorder="1" applyAlignment="1">
      <alignment horizontal="center"/>
    </xf>
    <xf numFmtId="0" fontId="5" fillId="38" borderId="74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17" borderId="30" xfId="0" applyFill="1" applyBorder="1" applyAlignment="1">
      <alignment/>
    </xf>
    <xf numFmtId="0" fontId="2" fillId="48" borderId="16" xfId="0" applyFont="1" applyFill="1" applyBorder="1" applyAlignment="1">
      <alignment horizontal="center"/>
    </xf>
    <xf numFmtId="0" fontId="6" fillId="24" borderId="30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Alignment="1">
      <alignment/>
    </xf>
    <xf numFmtId="0" fontId="0" fillId="0" borderId="60" xfId="0" applyFill="1" applyBorder="1" applyAlignment="1">
      <alignment/>
    </xf>
    <xf numFmtId="0" fontId="0" fillId="0" borderId="79" xfId="0" applyFill="1" applyBorder="1" applyAlignment="1">
      <alignment/>
    </xf>
    <xf numFmtId="0" fontId="0" fillId="43" borderId="16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17" borderId="11" xfId="0" applyFill="1" applyBorder="1" applyAlignment="1">
      <alignment/>
    </xf>
    <xf numFmtId="0" fontId="6" fillId="49" borderId="16" xfId="0" applyFont="1" applyFill="1" applyBorder="1" applyAlignment="1">
      <alignment/>
    </xf>
    <xf numFmtId="0" fontId="6" fillId="41" borderId="59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43" borderId="59" xfId="0" applyFont="1" applyFill="1" applyBorder="1" applyAlignment="1">
      <alignment/>
    </xf>
    <xf numFmtId="0" fontId="6" fillId="51" borderId="55" xfId="0" applyFont="1" applyFill="1" applyBorder="1" applyAlignment="1">
      <alignment/>
    </xf>
    <xf numFmtId="0" fontId="6" fillId="51" borderId="18" xfId="0" applyFont="1" applyFill="1" applyBorder="1" applyAlignment="1">
      <alignment/>
    </xf>
    <xf numFmtId="0" fontId="6" fillId="51" borderId="30" xfId="0" applyFont="1" applyFill="1" applyBorder="1" applyAlignment="1">
      <alignment/>
    </xf>
    <xf numFmtId="0" fontId="95" fillId="41" borderId="30" xfId="0" applyFont="1" applyFill="1" applyBorder="1" applyAlignment="1">
      <alignment/>
    </xf>
    <xf numFmtId="0" fontId="95" fillId="41" borderId="11" xfId="0" applyFont="1" applyFill="1" applyBorder="1" applyAlignment="1">
      <alignment/>
    </xf>
    <xf numFmtId="0" fontId="4" fillId="0" borderId="61" xfId="0" applyFont="1" applyBorder="1" applyAlignment="1">
      <alignment/>
    </xf>
    <xf numFmtId="0" fontId="4" fillId="38" borderId="86" xfId="0" applyFont="1" applyFill="1" applyBorder="1" applyAlignment="1">
      <alignment horizontal="center"/>
    </xf>
    <xf numFmtId="0" fontId="0" fillId="13" borderId="16" xfId="0" applyFill="1" applyBorder="1" applyAlignment="1">
      <alignment/>
    </xf>
    <xf numFmtId="0" fontId="6" fillId="38" borderId="84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93" xfId="0" applyFill="1" applyBorder="1" applyAlignment="1">
      <alignment/>
    </xf>
    <xf numFmtId="0" fontId="0" fillId="38" borderId="38" xfId="0" applyFill="1" applyBorder="1" applyAlignment="1">
      <alignment/>
    </xf>
    <xf numFmtId="0" fontId="6" fillId="51" borderId="64" xfId="0" applyFont="1" applyFill="1" applyBorder="1" applyAlignment="1">
      <alignment/>
    </xf>
    <xf numFmtId="0" fontId="6" fillId="51" borderId="88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51" borderId="16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13" fillId="0" borderId="30" xfId="0" applyFont="1" applyBorder="1" applyAlignment="1">
      <alignment/>
    </xf>
    <xf numFmtId="0" fontId="2" fillId="41" borderId="58" xfId="0" applyFont="1" applyFill="1" applyBorder="1" applyAlignment="1">
      <alignment horizontal="center"/>
    </xf>
    <xf numFmtId="0" fontId="6" fillId="41" borderId="30" xfId="0" applyFont="1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0" fillId="0" borderId="84" xfId="0" applyFont="1" applyFill="1" applyBorder="1" applyAlignment="1">
      <alignment/>
    </xf>
    <xf numFmtId="0" fontId="3" fillId="33" borderId="8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3" fillId="33" borderId="92" xfId="0" applyFont="1" applyFill="1" applyBorder="1" applyAlignment="1">
      <alignment horizontal="center"/>
    </xf>
    <xf numFmtId="0" fontId="0" fillId="17" borderId="31" xfId="0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66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6" fillId="38" borderId="87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17" borderId="31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8" borderId="55" xfId="0" applyFill="1" applyBorder="1" applyAlignment="1">
      <alignment/>
    </xf>
    <xf numFmtId="0" fontId="0" fillId="38" borderId="40" xfId="0" applyFont="1" applyFill="1" applyBorder="1" applyAlignment="1">
      <alignment/>
    </xf>
    <xf numFmtId="0" fontId="2" fillId="48" borderId="22" xfId="0" applyFont="1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6" fillId="48" borderId="61" xfId="0" applyFont="1" applyFill="1" applyBorder="1" applyAlignment="1">
      <alignment/>
    </xf>
    <xf numFmtId="0" fontId="2" fillId="38" borderId="40" xfId="0" applyFont="1" applyFill="1" applyBorder="1" applyAlignment="1">
      <alignment/>
    </xf>
    <xf numFmtId="0" fontId="0" fillId="38" borderId="79" xfId="0" applyFont="1" applyFill="1" applyBorder="1" applyAlignment="1">
      <alignment/>
    </xf>
    <xf numFmtId="0" fontId="31" fillId="41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0" fillId="38" borderId="61" xfId="0" applyFont="1" applyFill="1" applyBorder="1" applyAlignment="1">
      <alignment/>
    </xf>
    <xf numFmtId="0" fontId="0" fillId="0" borderId="40" xfId="0" applyFont="1" applyBorder="1" applyAlignment="1">
      <alignment/>
    </xf>
    <xf numFmtId="0" fontId="3" fillId="38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2" fillId="38" borderId="18" xfId="0" applyFont="1" applyFill="1" applyBorder="1" applyAlignment="1">
      <alignment horizontal="center"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4" fillId="38" borderId="34" xfId="0" applyFont="1" applyFill="1" applyBorder="1" applyAlignment="1">
      <alignment/>
    </xf>
    <xf numFmtId="0" fontId="4" fillId="38" borderId="87" xfId="0" applyFont="1" applyFill="1" applyBorder="1" applyAlignment="1">
      <alignment/>
    </xf>
    <xf numFmtId="0" fontId="2" fillId="38" borderId="3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87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69" xfId="0" applyFont="1" applyFill="1" applyBorder="1" applyAlignment="1">
      <alignment/>
    </xf>
    <xf numFmtId="0" fontId="0" fillId="46" borderId="20" xfId="0" applyFill="1" applyBorder="1" applyAlignment="1">
      <alignment/>
    </xf>
    <xf numFmtId="0" fontId="6" fillId="9" borderId="55" xfId="0" applyFont="1" applyFill="1" applyBorder="1" applyAlignment="1">
      <alignment/>
    </xf>
    <xf numFmtId="0" fontId="6" fillId="9" borderId="61" xfId="0" applyFont="1" applyFill="1" applyBorder="1" applyAlignment="1">
      <alignment/>
    </xf>
    <xf numFmtId="0" fontId="0" fillId="17" borderId="61" xfId="0" applyFill="1" applyBorder="1" applyAlignment="1">
      <alignment/>
    </xf>
    <xf numFmtId="0" fontId="6" fillId="43" borderId="61" xfId="0" applyFont="1" applyFill="1" applyBorder="1" applyAlignment="1">
      <alignment/>
    </xf>
    <xf numFmtId="0" fontId="6" fillId="11" borderId="61" xfId="0" applyFont="1" applyFill="1" applyBorder="1" applyAlignment="1">
      <alignment/>
    </xf>
    <xf numFmtId="0" fontId="6" fillId="24" borderId="61" xfId="0" applyFont="1" applyFill="1" applyBorder="1" applyAlignment="1">
      <alignment/>
    </xf>
    <xf numFmtId="0" fontId="6" fillId="22" borderId="61" xfId="0" applyFont="1" applyFill="1" applyBorder="1" applyAlignment="1">
      <alignment/>
    </xf>
    <xf numFmtId="0" fontId="6" fillId="49" borderId="55" xfId="0" applyFont="1" applyFill="1" applyBorder="1" applyAlignment="1">
      <alignment/>
    </xf>
    <xf numFmtId="0" fontId="0" fillId="38" borderId="18" xfId="0" applyFill="1" applyBorder="1" applyAlignment="1">
      <alignment horizontal="center"/>
    </xf>
    <xf numFmtId="0" fontId="2" fillId="38" borderId="18" xfId="0" applyFont="1" applyFill="1" applyBorder="1" applyAlignment="1">
      <alignment/>
    </xf>
    <xf numFmtId="0" fontId="4" fillId="38" borderId="62" xfId="0" applyFont="1" applyFill="1" applyBorder="1" applyAlignment="1">
      <alignment horizontal="center"/>
    </xf>
    <xf numFmtId="0" fontId="4" fillId="38" borderId="66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4" fillId="38" borderId="62" xfId="0" applyFont="1" applyFill="1" applyBorder="1" applyAlignment="1">
      <alignment/>
    </xf>
    <xf numFmtId="0" fontId="0" fillId="38" borderId="62" xfId="0" applyFill="1" applyBorder="1" applyAlignment="1">
      <alignment horizontal="center"/>
    </xf>
    <xf numFmtId="0" fontId="2" fillId="38" borderId="62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0" fillId="17" borderId="59" xfId="0" applyFill="1" applyBorder="1" applyAlignment="1">
      <alignment/>
    </xf>
    <xf numFmtId="0" fontId="6" fillId="22" borderId="59" xfId="0" applyFont="1" applyFill="1" applyBorder="1" applyAlignment="1">
      <alignment/>
    </xf>
    <xf numFmtId="0" fontId="6" fillId="43" borderId="33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6" fillId="24" borderId="59" xfId="0" applyFont="1" applyFill="1" applyBorder="1" applyAlignment="1">
      <alignment/>
    </xf>
    <xf numFmtId="0" fontId="31" fillId="38" borderId="10" xfId="0" applyFont="1" applyFill="1" applyBorder="1" applyAlignment="1">
      <alignment horizontal="center"/>
    </xf>
    <xf numFmtId="0" fontId="31" fillId="38" borderId="11" xfId="0" applyFont="1" applyFill="1" applyBorder="1" applyAlignment="1">
      <alignment horizontal="center"/>
    </xf>
    <xf numFmtId="0" fontId="2" fillId="38" borderId="67" xfId="0" applyFont="1" applyFill="1" applyBorder="1" applyAlignment="1">
      <alignment horizontal="center"/>
    </xf>
    <xf numFmtId="0" fontId="0" fillId="38" borderId="62" xfId="0" applyFont="1" applyFill="1" applyBorder="1" applyAlignment="1">
      <alignment/>
    </xf>
    <xf numFmtId="0" fontId="0" fillId="38" borderId="62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4" fillId="38" borderId="82" xfId="0" applyFont="1" applyFill="1" applyBorder="1" applyAlignment="1">
      <alignment horizontal="center"/>
    </xf>
    <xf numFmtId="0" fontId="4" fillId="38" borderId="78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center"/>
    </xf>
    <xf numFmtId="0" fontId="3" fillId="38" borderId="66" xfId="0" applyFont="1" applyFill="1" applyBorder="1" applyAlignment="1">
      <alignment horizontal="center"/>
    </xf>
    <xf numFmtId="0" fontId="4" fillId="38" borderId="66" xfId="0" applyFont="1" applyFill="1" applyBorder="1" applyAlignment="1">
      <alignment/>
    </xf>
    <xf numFmtId="0" fontId="0" fillId="38" borderId="51" xfId="0" applyFont="1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51" xfId="0" applyFill="1" applyBorder="1" applyAlignment="1">
      <alignment horizontal="center"/>
    </xf>
    <xf numFmtId="0" fontId="0" fillId="38" borderId="68" xfId="0" applyFill="1" applyBorder="1" applyAlignment="1">
      <alignment/>
    </xf>
    <xf numFmtId="0" fontId="2" fillId="38" borderId="66" xfId="0" applyFont="1" applyFill="1" applyBorder="1" applyAlignment="1">
      <alignment/>
    </xf>
    <xf numFmtId="0" fontId="6" fillId="38" borderId="31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6" fillId="43" borderId="1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6" fillId="49" borderId="11" xfId="0" applyFont="1" applyFill="1" applyBorder="1" applyAlignment="1">
      <alignment/>
    </xf>
    <xf numFmtId="0" fontId="6" fillId="41" borderId="74" xfId="0" applyFont="1" applyFill="1" applyBorder="1" applyAlignment="1">
      <alignment/>
    </xf>
    <xf numFmtId="0" fontId="6" fillId="41" borderId="74" xfId="0" applyFont="1" applyFill="1" applyBorder="1" applyAlignment="1">
      <alignment/>
    </xf>
    <xf numFmtId="0" fontId="6" fillId="41" borderId="90" xfId="0" applyFont="1" applyFill="1" applyBorder="1" applyAlignment="1">
      <alignment horizontal="center"/>
    </xf>
    <xf numFmtId="0" fontId="0" fillId="41" borderId="90" xfId="0" applyFont="1" applyFill="1" applyBorder="1" applyAlignment="1">
      <alignment/>
    </xf>
    <xf numFmtId="0" fontId="6" fillId="41" borderId="74" xfId="0" applyFont="1" applyFill="1" applyBorder="1" applyAlignment="1">
      <alignment horizontal="center"/>
    </xf>
    <xf numFmtId="0" fontId="0" fillId="41" borderId="94" xfId="0" applyFont="1" applyFill="1" applyBorder="1" applyAlignment="1">
      <alignment/>
    </xf>
    <xf numFmtId="0" fontId="6" fillId="41" borderId="69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0" fontId="6" fillId="9" borderId="95" xfId="0" applyFont="1" applyFill="1" applyBorder="1" applyAlignment="1">
      <alignment horizontal="center"/>
    </xf>
    <xf numFmtId="0" fontId="17" fillId="9" borderId="0" xfId="0" applyFont="1" applyFill="1" applyAlignment="1">
      <alignment/>
    </xf>
    <xf numFmtId="0" fontId="0" fillId="9" borderId="35" xfId="0" applyFont="1" applyFill="1" applyBorder="1" applyAlignment="1">
      <alignment horizontal="center"/>
    </xf>
    <xf numFmtId="0" fontId="5" fillId="9" borderId="95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69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0" fillId="9" borderId="95" xfId="0" applyFill="1" applyBorder="1" applyAlignment="1">
      <alignment horizontal="center"/>
    </xf>
    <xf numFmtId="0" fontId="0" fillId="9" borderId="77" xfId="0" applyFill="1" applyBorder="1" applyAlignment="1">
      <alignment horizontal="center"/>
    </xf>
    <xf numFmtId="0" fontId="0" fillId="9" borderId="32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5" fillId="9" borderId="77" xfId="0" applyFont="1" applyFill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5" fillId="9" borderId="35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center"/>
    </xf>
    <xf numFmtId="0" fontId="6" fillId="44" borderId="74" xfId="0" applyFont="1" applyFill="1" applyBorder="1" applyAlignment="1">
      <alignment/>
    </xf>
    <xf numFmtId="0" fontId="6" fillId="44" borderId="69" xfId="0" applyFont="1" applyFill="1" applyBorder="1" applyAlignment="1">
      <alignment horizontal="center"/>
    </xf>
    <xf numFmtId="0" fontId="29" fillId="44" borderId="0" xfId="0" applyFont="1" applyFill="1" applyAlignment="1">
      <alignment/>
    </xf>
    <xf numFmtId="0" fontId="6" fillId="44" borderId="74" xfId="0" applyFont="1" applyFill="1" applyBorder="1" applyAlignment="1">
      <alignment horizontal="center"/>
    </xf>
    <xf numFmtId="0" fontId="4" fillId="44" borderId="0" xfId="0" applyFont="1" applyFill="1" applyAlignment="1">
      <alignment/>
    </xf>
    <xf numFmtId="0" fontId="0" fillId="0" borderId="11" xfId="0" applyFont="1" applyBorder="1" applyAlignment="1">
      <alignment/>
    </xf>
    <xf numFmtId="0" fontId="4" fillId="38" borderId="20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6" fillId="43" borderId="16" xfId="0" applyFont="1" applyFill="1" applyBorder="1" applyAlignment="1">
      <alignment horizontal="center"/>
    </xf>
    <xf numFmtId="0" fontId="6" fillId="38" borderId="51" xfId="0" applyFont="1" applyFill="1" applyBorder="1" applyAlignment="1">
      <alignment/>
    </xf>
    <xf numFmtId="0" fontId="5" fillId="38" borderId="90" xfId="0" applyFont="1" applyFill="1" applyBorder="1" applyAlignment="1">
      <alignment horizontal="center"/>
    </xf>
    <xf numFmtId="0" fontId="6" fillId="11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11" borderId="2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9" borderId="59" xfId="0" applyFill="1" applyBorder="1" applyAlignment="1">
      <alignment/>
    </xf>
    <xf numFmtId="0" fontId="6" fillId="43" borderId="30" xfId="0" applyFont="1" applyFill="1" applyBorder="1" applyAlignment="1">
      <alignment horizontal="center"/>
    </xf>
    <xf numFmtId="0" fontId="0" fillId="13" borderId="28" xfId="0" applyFill="1" applyBorder="1" applyAlignment="1">
      <alignment/>
    </xf>
    <xf numFmtId="0" fontId="0" fillId="38" borderId="59" xfId="0" applyFill="1" applyBorder="1" applyAlignment="1">
      <alignment horizontal="center"/>
    </xf>
    <xf numFmtId="0" fontId="87" fillId="40" borderId="61" xfId="0" applyFont="1" applyFill="1" applyBorder="1" applyAlignment="1">
      <alignment/>
    </xf>
    <xf numFmtId="0" fontId="88" fillId="40" borderId="18" xfId="0" applyFont="1" applyFill="1" applyBorder="1" applyAlignment="1">
      <alignment/>
    </xf>
    <xf numFmtId="0" fontId="87" fillId="40" borderId="62" xfId="0" applyFont="1" applyFill="1" applyBorder="1" applyAlignment="1">
      <alignment/>
    </xf>
    <xf numFmtId="0" fontId="88" fillId="40" borderId="66" xfId="0" applyFont="1" applyFill="1" applyBorder="1" applyAlignment="1">
      <alignment/>
    </xf>
    <xf numFmtId="0" fontId="0" fillId="17" borderId="66" xfId="0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9" borderId="83" xfId="0" applyFont="1" applyFill="1" applyBorder="1" applyAlignment="1">
      <alignment horizontal="center"/>
    </xf>
    <xf numFmtId="0" fontId="0" fillId="17" borderId="39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0" fontId="0" fillId="43" borderId="0" xfId="0" applyFill="1" applyAlignment="1">
      <alignment/>
    </xf>
    <xf numFmtId="0" fontId="6" fillId="38" borderId="10" xfId="0" applyFont="1" applyFill="1" applyBorder="1" applyAlignment="1">
      <alignment/>
    </xf>
    <xf numFmtId="0" fontId="6" fillId="38" borderId="39" xfId="0" applyFont="1" applyFill="1" applyBorder="1" applyAlignment="1">
      <alignment/>
    </xf>
    <xf numFmtId="0" fontId="0" fillId="38" borderId="66" xfId="0" applyFont="1" applyFill="1" applyBorder="1" applyAlignment="1">
      <alignment/>
    </xf>
    <xf numFmtId="0" fontId="6" fillId="38" borderId="66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0" fillId="17" borderId="67" xfId="0" applyFill="1" applyBorder="1" applyAlignment="1">
      <alignment/>
    </xf>
    <xf numFmtId="0" fontId="0" fillId="38" borderId="15" xfId="0" applyFill="1" applyBorder="1" applyAlignment="1">
      <alignment/>
    </xf>
    <xf numFmtId="0" fontId="2" fillId="38" borderId="32" xfId="0" applyFont="1" applyFill="1" applyBorder="1" applyAlignment="1">
      <alignment horizontal="center"/>
    </xf>
    <xf numFmtId="0" fontId="4" fillId="38" borderId="9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4" fillId="38" borderId="9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90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4" fillId="41" borderId="69" xfId="0" applyFont="1" applyFill="1" applyBorder="1" applyAlignment="1">
      <alignment horizontal="center"/>
    </xf>
    <xf numFmtId="0" fontId="4" fillId="41" borderId="31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90" xfId="0" applyFont="1" applyFill="1" applyBorder="1" applyAlignment="1">
      <alignment horizontal="center"/>
    </xf>
    <xf numFmtId="0" fontId="2" fillId="38" borderId="77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69" xfId="0" applyFont="1" applyFill="1" applyBorder="1" applyAlignment="1">
      <alignment horizontal="center"/>
    </xf>
    <xf numFmtId="0" fontId="96" fillId="38" borderId="74" xfId="0" applyFont="1" applyFill="1" applyBorder="1" applyAlignment="1">
      <alignment horizontal="center"/>
    </xf>
    <xf numFmtId="0" fontId="96" fillId="38" borderId="6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41" borderId="59" xfId="0" applyFont="1" applyFill="1" applyBorder="1" applyAlignment="1">
      <alignment horizontal="center"/>
    </xf>
    <xf numFmtId="0" fontId="4" fillId="41" borderId="61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center" vertical="top" wrapText="1" shrinkToFit="1"/>
    </xf>
    <xf numFmtId="0" fontId="4" fillId="44" borderId="74" xfId="0" applyFont="1" applyFill="1" applyBorder="1" applyAlignment="1">
      <alignment horizontal="center"/>
    </xf>
    <xf numFmtId="0" fontId="4" fillId="44" borderId="69" xfId="0" applyFont="1" applyFill="1" applyBorder="1" applyAlignment="1">
      <alignment horizontal="center"/>
    </xf>
    <xf numFmtId="0" fontId="4" fillId="44" borderId="70" xfId="0" applyFont="1" applyFill="1" applyBorder="1" applyAlignment="1">
      <alignment horizontal="center"/>
    </xf>
    <xf numFmtId="0" fontId="2" fillId="44" borderId="31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44" borderId="85" xfId="0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44" borderId="32" xfId="0" applyFont="1" applyFill="1" applyBorder="1" applyAlignment="1">
      <alignment horizontal="center"/>
    </xf>
    <xf numFmtId="0" fontId="4" fillId="44" borderId="27" xfId="0" applyFont="1" applyFill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2" fontId="4" fillId="38" borderId="27" xfId="0" applyNumberFormat="1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1" borderId="69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32" xfId="0" applyFont="1" applyFill="1" applyBorder="1" applyAlignment="1">
      <alignment horizontal="center"/>
    </xf>
    <xf numFmtId="0" fontId="3" fillId="41" borderId="69" xfId="0" applyFont="1" applyFill="1" applyBorder="1" applyAlignment="1">
      <alignment horizontal="center"/>
    </xf>
    <xf numFmtId="0" fontId="31" fillId="38" borderId="3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" fillId="38" borderId="74" xfId="0" applyFont="1" applyFill="1" applyBorder="1" applyAlignment="1">
      <alignment horizontal="center"/>
    </xf>
    <xf numFmtId="0" fontId="4" fillId="38" borderId="84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31" fillId="38" borderId="81" xfId="0" applyFont="1" applyFill="1" applyBorder="1" applyAlignment="1">
      <alignment horizontal="center" vertical="center" textRotation="90"/>
    </xf>
    <xf numFmtId="0" fontId="2" fillId="38" borderId="100" xfId="0" applyFont="1" applyFill="1" applyBorder="1" applyAlignment="1">
      <alignment horizontal="center" vertical="center" textRotation="90"/>
    </xf>
    <xf numFmtId="0" fontId="2" fillId="38" borderId="101" xfId="0" applyFont="1" applyFill="1" applyBorder="1" applyAlignment="1">
      <alignment horizontal="center" vertical="center" textRotation="90"/>
    </xf>
    <xf numFmtId="0" fontId="2" fillId="38" borderId="13" xfId="0" applyFont="1" applyFill="1" applyBorder="1" applyAlignment="1">
      <alignment horizontal="center" vertical="center" textRotation="90"/>
    </xf>
    <xf numFmtId="0" fontId="4" fillId="44" borderId="31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4" fillId="44" borderId="77" xfId="0" applyFont="1" applyFill="1" applyBorder="1" applyAlignment="1">
      <alignment horizontal="center"/>
    </xf>
    <xf numFmtId="0" fontId="3" fillId="38" borderId="74" xfId="0" applyFont="1" applyFill="1" applyBorder="1" applyAlignment="1">
      <alignment horizontal="center"/>
    </xf>
    <xf numFmtId="0" fontId="3" fillId="38" borderId="69" xfId="0" applyFont="1" applyFill="1" applyBorder="1" applyAlignment="1">
      <alignment horizontal="center"/>
    </xf>
    <xf numFmtId="0" fontId="3" fillId="38" borderId="70" xfId="0" applyFont="1" applyFill="1" applyBorder="1" applyAlignment="1">
      <alignment horizontal="center"/>
    </xf>
    <xf numFmtId="0" fontId="4" fillId="44" borderId="37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44" borderId="40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0" fontId="5" fillId="44" borderId="9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77" xfId="0" applyFont="1" applyFill="1" applyBorder="1" applyAlignment="1">
      <alignment horizontal="center"/>
    </xf>
    <xf numFmtId="0" fontId="6" fillId="38" borderId="92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91" xfId="0" applyFont="1" applyFill="1" applyBorder="1" applyAlignment="1">
      <alignment horizontal="center"/>
    </xf>
    <xf numFmtId="0" fontId="2" fillId="38" borderId="81" xfId="0" applyFont="1" applyFill="1" applyBorder="1" applyAlignment="1">
      <alignment horizontal="center" vertical="center" textRotation="90"/>
    </xf>
    <xf numFmtId="0" fontId="4" fillId="44" borderId="102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31" fillId="38" borderId="100" xfId="0" applyFont="1" applyFill="1" applyBorder="1" applyAlignment="1">
      <alignment horizontal="center" vertical="center" textRotation="90"/>
    </xf>
    <xf numFmtId="0" fontId="4" fillId="44" borderId="90" xfId="0" applyFont="1" applyFill="1" applyBorder="1" applyAlignment="1">
      <alignment horizontal="center"/>
    </xf>
    <xf numFmtId="0" fontId="4" fillId="44" borderId="79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/>
    </xf>
    <xf numFmtId="0" fontId="2" fillId="38" borderId="95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31" fillId="38" borderId="103" xfId="0" applyFont="1" applyFill="1" applyBorder="1" applyAlignment="1">
      <alignment horizontal="center" vertical="center" textRotation="90"/>
    </xf>
    <xf numFmtId="0" fontId="2" fillId="8" borderId="29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41" borderId="61" xfId="0" applyFont="1" applyFill="1" applyBorder="1" applyAlignment="1">
      <alignment horizontal="center"/>
    </xf>
    <xf numFmtId="0" fontId="4" fillId="41" borderId="37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96" fillId="38" borderId="37" xfId="0" applyFont="1" applyFill="1" applyBorder="1" applyAlignment="1">
      <alignment horizontal="center"/>
    </xf>
    <xf numFmtId="0" fontId="96" fillId="38" borderId="4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7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41" borderId="95" xfId="0" applyFont="1" applyFill="1" applyBorder="1" applyAlignment="1">
      <alignment horizontal="center"/>
    </xf>
    <xf numFmtId="0" fontId="3" fillId="49" borderId="60" xfId="0" applyFont="1" applyFill="1" applyBorder="1" applyAlignment="1">
      <alignment horizontal="center"/>
    </xf>
    <xf numFmtId="0" fontId="3" fillId="49" borderId="63" xfId="0" applyFont="1" applyFill="1" applyBorder="1" applyAlignment="1">
      <alignment horizontal="center"/>
    </xf>
    <xf numFmtId="0" fontId="4" fillId="49" borderId="92" xfId="0" applyFont="1" applyFill="1" applyBorder="1" applyAlignment="1">
      <alignment horizontal="center"/>
    </xf>
    <xf numFmtId="0" fontId="4" fillId="49" borderId="79" xfId="0" applyFont="1" applyFill="1" applyBorder="1" applyAlignment="1">
      <alignment horizontal="center"/>
    </xf>
    <xf numFmtId="0" fontId="4" fillId="49" borderId="90" xfId="0" applyFont="1" applyFill="1" applyBorder="1" applyAlignment="1">
      <alignment horizontal="center"/>
    </xf>
    <xf numFmtId="0" fontId="4" fillId="49" borderId="55" xfId="0" applyFont="1" applyFill="1" applyBorder="1" applyAlignment="1">
      <alignment horizontal="center"/>
    </xf>
    <xf numFmtId="0" fontId="4" fillId="38" borderId="69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70" xfId="0" applyFont="1" applyFill="1" applyBorder="1" applyAlignment="1">
      <alignment horizontal="center"/>
    </xf>
    <xf numFmtId="0" fontId="4" fillId="38" borderId="7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962025" y="1590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9620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>
          <a:off x="962025" y="15906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247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85725</xdr:rowOff>
    </xdr:to>
    <xdr:sp>
      <xdr:nvSpPr>
        <xdr:cNvPr id="5" name="Line 5"/>
        <xdr:cNvSpPr>
          <a:spLocks/>
        </xdr:cNvSpPr>
      </xdr:nvSpPr>
      <xdr:spPr>
        <a:xfrm>
          <a:off x="962025" y="2238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962025" y="2876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9620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66675</xdr:rowOff>
    </xdr:from>
    <xdr:to>
      <xdr:col>2</xdr:col>
      <xdr:colOff>0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962025" y="2876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962025" y="288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0</xdr:colOff>
      <xdr:row>6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962025" y="1143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9620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123825</xdr:rowOff>
    </xdr:from>
    <xdr:to>
      <xdr:col>2</xdr:col>
      <xdr:colOff>0</xdr:colOff>
      <xdr:row>6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962025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0</xdr:colOff>
      <xdr:row>22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9620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0</xdr:colOff>
      <xdr:row>13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962025" y="22479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962025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962025" y="401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9620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21</xdr:row>
      <xdr:rowOff>95250</xdr:rowOff>
    </xdr:from>
    <xdr:to>
      <xdr:col>8</xdr:col>
      <xdr:colOff>123825</xdr:colOff>
      <xdr:row>21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3705225" y="3552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57150</xdr:rowOff>
    </xdr:from>
    <xdr:to>
      <xdr:col>2</xdr:col>
      <xdr:colOff>0</xdr:colOff>
      <xdr:row>17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962025" y="2867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962025" y="4181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104775</xdr:rowOff>
    </xdr:from>
    <xdr:to>
      <xdr:col>2</xdr:col>
      <xdr:colOff>0</xdr:colOff>
      <xdr:row>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962025" y="1133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76200</xdr:rowOff>
    </xdr:from>
    <xdr:to>
      <xdr:col>2</xdr:col>
      <xdr:colOff>0</xdr:colOff>
      <xdr:row>26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9620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76200</xdr:rowOff>
    </xdr:to>
    <xdr:sp>
      <xdr:nvSpPr>
        <xdr:cNvPr id="23" name="Line 24"/>
        <xdr:cNvSpPr>
          <a:spLocks/>
        </xdr:cNvSpPr>
      </xdr:nvSpPr>
      <xdr:spPr>
        <a:xfrm flipV="1">
          <a:off x="962025" y="1743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2</xdr:col>
      <xdr:colOff>0</xdr:colOff>
      <xdr:row>12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962025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5" name="Line 26"/>
        <xdr:cNvSpPr>
          <a:spLocks/>
        </xdr:cNvSpPr>
      </xdr:nvSpPr>
      <xdr:spPr>
        <a:xfrm flipV="1"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96202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57150</xdr:rowOff>
    </xdr:from>
    <xdr:to>
      <xdr:col>2</xdr:col>
      <xdr:colOff>0</xdr:colOff>
      <xdr:row>20</xdr:row>
      <xdr:rowOff>66675</xdr:rowOff>
    </xdr:to>
    <xdr:sp>
      <xdr:nvSpPr>
        <xdr:cNvPr id="27" name="Line 28"/>
        <xdr:cNvSpPr>
          <a:spLocks/>
        </xdr:cNvSpPr>
      </xdr:nvSpPr>
      <xdr:spPr>
        <a:xfrm>
          <a:off x="962025" y="3352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0</xdr:colOff>
      <xdr:row>20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96202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66675</xdr:rowOff>
    </xdr:from>
    <xdr:to>
      <xdr:col>2</xdr:col>
      <xdr:colOff>0</xdr:colOff>
      <xdr:row>25</xdr:row>
      <xdr:rowOff>85725</xdr:rowOff>
    </xdr:to>
    <xdr:sp>
      <xdr:nvSpPr>
        <xdr:cNvPr id="29" name="Line 30"/>
        <xdr:cNvSpPr>
          <a:spLocks/>
        </xdr:cNvSpPr>
      </xdr:nvSpPr>
      <xdr:spPr>
        <a:xfrm flipV="1">
          <a:off x="962025" y="4171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57150</xdr:rowOff>
    </xdr:from>
    <xdr:to>
      <xdr:col>2</xdr:col>
      <xdr:colOff>0</xdr:colOff>
      <xdr:row>25</xdr:row>
      <xdr:rowOff>76200</xdr:rowOff>
    </xdr:to>
    <xdr:sp>
      <xdr:nvSpPr>
        <xdr:cNvPr id="30" name="Line 31"/>
        <xdr:cNvSpPr>
          <a:spLocks/>
        </xdr:cNvSpPr>
      </xdr:nvSpPr>
      <xdr:spPr>
        <a:xfrm flipV="1">
          <a:off x="962025" y="4162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0</xdr:colOff>
      <xdr:row>15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9620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3" name="Line 34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66675</xdr:rowOff>
    </xdr:from>
    <xdr:to>
      <xdr:col>2</xdr:col>
      <xdr:colOff>0</xdr:colOff>
      <xdr:row>30</xdr:row>
      <xdr:rowOff>76200</xdr:rowOff>
    </xdr:to>
    <xdr:sp>
      <xdr:nvSpPr>
        <xdr:cNvPr id="34" name="Line 35"/>
        <xdr:cNvSpPr>
          <a:spLocks/>
        </xdr:cNvSpPr>
      </xdr:nvSpPr>
      <xdr:spPr>
        <a:xfrm>
          <a:off x="962025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5" name="Line 36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66675</xdr:rowOff>
    </xdr:from>
    <xdr:to>
      <xdr:col>2</xdr:col>
      <xdr:colOff>0</xdr:colOff>
      <xdr:row>15</xdr:row>
      <xdr:rowOff>66675</xdr:rowOff>
    </xdr:to>
    <xdr:sp>
      <xdr:nvSpPr>
        <xdr:cNvPr id="37" name="Line 38"/>
        <xdr:cNvSpPr>
          <a:spLocks/>
        </xdr:cNvSpPr>
      </xdr:nvSpPr>
      <xdr:spPr>
        <a:xfrm>
          <a:off x="9620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8" name="Line 39"/>
        <xdr:cNvSpPr>
          <a:spLocks/>
        </xdr:cNvSpPr>
      </xdr:nvSpPr>
      <xdr:spPr>
        <a:xfrm>
          <a:off x="9620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962025" y="256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85725</xdr:rowOff>
    </xdr:from>
    <xdr:to>
      <xdr:col>2</xdr:col>
      <xdr:colOff>0</xdr:colOff>
      <xdr:row>30</xdr:row>
      <xdr:rowOff>85725</xdr:rowOff>
    </xdr:to>
    <xdr:sp>
      <xdr:nvSpPr>
        <xdr:cNvPr id="40" name="Line 41"/>
        <xdr:cNvSpPr>
          <a:spLocks/>
        </xdr:cNvSpPr>
      </xdr:nvSpPr>
      <xdr:spPr>
        <a:xfrm>
          <a:off x="9620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85725</xdr:rowOff>
    </xdr:from>
    <xdr:to>
      <xdr:col>2</xdr:col>
      <xdr:colOff>0</xdr:colOff>
      <xdr:row>33</xdr:row>
      <xdr:rowOff>85725</xdr:rowOff>
    </xdr:to>
    <xdr:sp>
      <xdr:nvSpPr>
        <xdr:cNvPr id="41" name="Line 42"/>
        <xdr:cNvSpPr>
          <a:spLocks/>
        </xdr:cNvSpPr>
      </xdr:nvSpPr>
      <xdr:spPr>
        <a:xfrm>
          <a:off x="96202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76200</xdr:rowOff>
    </xdr:from>
    <xdr:to>
      <xdr:col>2</xdr:col>
      <xdr:colOff>0</xdr:colOff>
      <xdr:row>33</xdr:row>
      <xdr:rowOff>76200</xdr:rowOff>
    </xdr:to>
    <xdr:sp>
      <xdr:nvSpPr>
        <xdr:cNvPr id="42" name="Line 43"/>
        <xdr:cNvSpPr>
          <a:spLocks/>
        </xdr:cNvSpPr>
      </xdr:nvSpPr>
      <xdr:spPr>
        <a:xfrm>
          <a:off x="9620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57150</xdr:rowOff>
    </xdr:from>
    <xdr:to>
      <xdr:col>2</xdr:col>
      <xdr:colOff>0</xdr:colOff>
      <xdr:row>23</xdr:row>
      <xdr:rowOff>57150</xdr:rowOff>
    </xdr:to>
    <xdr:sp>
      <xdr:nvSpPr>
        <xdr:cNvPr id="43" name="Line 44"/>
        <xdr:cNvSpPr>
          <a:spLocks/>
        </xdr:cNvSpPr>
      </xdr:nvSpPr>
      <xdr:spPr>
        <a:xfrm>
          <a:off x="9620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0</xdr:colOff>
      <xdr:row>30</xdr:row>
      <xdr:rowOff>76200</xdr:rowOff>
    </xdr:to>
    <xdr:sp>
      <xdr:nvSpPr>
        <xdr:cNvPr id="44" name="Line 45"/>
        <xdr:cNvSpPr>
          <a:spLocks/>
        </xdr:cNvSpPr>
      </xdr:nvSpPr>
      <xdr:spPr>
        <a:xfrm flipV="1">
          <a:off x="962025" y="49720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66675</xdr:rowOff>
    </xdr:from>
    <xdr:to>
      <xdr:col>2</xdr:col>
      <xdr:colOff>0</xdr:colOff>
      <xdr:row>12</xdr:row>
      <xdr:rowOff>76200</xdr:rowOff>
    </xdr:to>
    <xdr:sp>
      <xdr:nvSpPr>
        <xdr:cNvPr id="45" name="Line 46"/>
        <xdr:cNvSpPr>
          <a:spLocks/>
        </xdr:cNvSpPr>
      </xdr:nvSpPr>
      <xdr:spPr>
        <a:xfrm>
          <a:off x="96202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85725</xdr:rowOff>
    </xdr:from>
    <xdr:to>
      <xdr:col>2</xdr:col>
      <xdr:colOff>0</xdr:colOff>
      <xdr:row>17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96202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133350</xdr:rowOff>
    </xdr:from>
    <xdr:to>
      <xdr:col>2</xdr:col>
      <xdr:colOff>9525</xdr:colOff>
      <xdr:row>8</xdr:row>
      <xdr:rowOff>142875</xdr:rowOff>
    </xdr:to>
    <xdr:sp>
      <xdr:nvSpPr>
        <xdr:cNvPr id="47" name="Line 48"/>
        <xdr:cNvSpPr>
          <a:spLocks/>
        </xdr:cNvSpPr>
      </xdr:nvSpPr>
      <xdr:spPr>
        <a:xfrm>
          <a:off x="962025" y="14859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2</xdr:col>
      <xdr:colOff>0</xdr:colOff>
      <xdr:row>10</xdr:row>
      <xdr:rowOff>114300</xdr:rowOff>
    </xdr:to>
    <xdr:sp>
      <xdr:nvSpPr>
        <xdr:cNvPr id="48" name="Line 49"/>
        <xdr:cNvSpPr>
          <a:spLocks/>
        </xdr:cNvSpPr>
      </xdr:nvSpPr>
      <xdr:spPr>
        <a:xfrm flipV="1">
          <a:off x="962025" y="1781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85725</xdr:rowOff>
    </xdr:from>
    <xdr:to>
      <xdr:col>45</xdr:col>
      <xdr:colOff>0</xdr:colOff>
      <xdr:row>20</xdr:row>
      <xdr:rowOff>85725</xdr:rowOff>
    </xdr:to>
    <xdr:sp>
      <xdr:nvSpPr>
        <xdr:cNvPr id="49" name="Line 2608"/>
        <xdr:cNvSpPr>
          <a:spLocks/>
        </xdr:cNvSpPr>
      </xdr:nvSpPr>
      <xdr:spPr>
        <a:xfrm>
          <a:off x="19688175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27</xdr:row>
      <xdr:rowOff>95250</xdr:rowOff>
    </xdr:from>
    <xdr:to>
      <xdr:col>9</xdr:col>
      <xdr:colOff>123825</xdr:colOff>
      <xdr:row>27</xdr:row>
      <xdr:rowOff>104775</xdr:rowOff>
    </xdr:to>
    <xdr:sp>
      <xdr:nvSpPr>
        <xdr:cNvPr id="50" name="Line 18"/>
        <xdr:cNvSpPr>
          <a:spLocks/>
        </xdr:cNvSpPr>
      </xdr:nvSpPr>
      <xdr:spPr>
        <a:xfrm>
          <a:off x="4095750" y="4524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10</xdr:row>
      <xdr:rowOff>76200</xdr:rowOff>
    </xdr:from>
    <xdr:to>
      <xdr:col>59</xdr:col>
      <xdr:colOff>0</xdr:colOff>
      <xdr:row>10</xdr:row>
      <xdr:rowOff>76200</xdr:rowOff>
    </xdr:to>
    <xdr:sp>
      <xdr:nvSpPr>
        <xdr:cNvPr id="51" name="Line 2655"/>
        <xdr:cNvSpPr>
          <a:spLocks/>
        </xdr:cNvSpPr>
      </xdr:nvSpPr>
      <xdr:spPr>
        <a:xfrm>
          <a:off x="327374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26</xdr:row>
      <xdr:rowOff>76200</xdr:rowOff>
    </xdr:from>
    <xdr:to>
      <xdr:col>147</xdr:col>
      <xdr:colOff>0</xdr:colOff>
      <xdr:row>26</xdr:row>
      <xdr:rowOff>76200</xdr:rowOff>
    </xdr:to>
    <xdr:sp>
      <xdr:nvSpPr>
        <xdr:cNvPr id="52" name="Line 2674"/>
        <xdr:cNvSpPr>
          <a:spLocks/>
        </xdr:cNvSpPr>
      </xdr:nvSpPr>
      <xdr:spPr>
        <a:xfrm>
          <a:off x="774573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31</xdr:row>
      <xdr:rowOff>76200</xdr:rowOff>
    </xdr:from>
    <xdr:to>
      <xdr:col>147</xdr:col>
      <xdr:colOff>0</xdr:colOff>
      <xdr:row>31</xdr:row>
      <xdr:rowOff>85725</xdr:rowOff>
    </xdr:to>
    <xdr:sp>
      <xdr:nvSpPr>
        <xdr:cNvPr id="53" name="Line 2675"/>
        <xdr:cNvSpPr>
          <a:spLocks/>
        </xdr:cNvSpPr>
      </xdr:nvSpPr>
      <xdr:spPr>
        <a:xfrm flipV="1">
          <a:off x="77457300" y="5153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12</xdr:row>
      <xdr:rowOff>66675</xdr:rowOff>
    </xdr:from>
    <xdr:to>
      <xdr:col>147</xdr:col>
      <xdr:colOff>0</xdr:colOff>
      <xdr:row>12</xdr:row>
      <xdr:rowOff>76200</xdr:rowOff>
    </xdr:to>
    <xdr:sp>
      <xdr:nvSpPr>
        <xdr:cNvPr id="54" name="Line 2676"/>
        <xdr:cNvSpPr>
          <a:spLocks/>
        </xdr:cNvSpPr>
      </xdr:nvSpPr>
      <xdr:spPr>
        <a:xfrm flipV="1">
          <a:off x="77457300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21</xdr:row>
      <xdr:rowOff>95250</xdr:rowOff>
    </xdr:from>
    <xdr:to>
      <xdr:col>147</xdr:col>
      <xdr:colOff>0</xdr:colOff>
      <xdr:row>21</xdr:row>
      <xdr:rowOff>95250</xdr:rowOff>
    </xdr:to>
    <xdr:sp>
      <xdr:nvSpPr>
        <xdr:cNvPr id="55" name="Line 2677"/>
        <xdr:cNvSpPr>
          <a:spLocks/>
        </xdr:cNvSpPr>
      </xdr:nvSpPr>
      <xdr:spPr>
        <a:xfrm>
          <a:off x="7745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5</xdr:row>
      <xdr:rowOff>57150</xdr:rowOff>
    </xdr:from>
    <xdr:to>
      <xdr:col>59</xdr:col>
      <xdr:colOff>0</xdr:colOff>
      <xdr:row>5</xdr:row>
      <xdr:rowOff>66675</xdr:rowOff>
    </xdr:to>
    <xdr:sp>
      <xdr:nvSpPr>
        <xdr:cNvPr id="56" name="Line 2689"/>
        <xdr:cNvSpPr>
          <a:spLocks/>
        </xdr:cNvSpPr>
      </xdr:nvSpPr>
      <xdr:spPr>
        <a:xfrm flipV="1">
          <a:off x="3273742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102</xdr:col>
      <xdr:colOff>0</xdr:colOff>
      <xdr:row>10</xdr:row>
      <xdr:rowOff>47625</xdr:rowOff>
    </xdr:from>
    <xdr:to>
      <xdr:col>102</xdr:col>
      <xdr:colOff>9525</xdr:colOff>
      <xdr:row>10</xdr:row>
      <xdr:rowOff>76200</xdr:rowOff>
    </xdr:to>
    <xdr:sp>
      <xdr:nvSpPr>
        <xdr:cNvPr id="57" name="Line 2703"/>
        <xdr:cNvSpPr>
          <a:spLocks/>
        </xdr:cNvSpPr>
      </xdr:nvSpPr>
      <xdr:spPr>
        <a:xfrm flipV="1">
          <a:off x="54730650" y="17240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16</xdr:row>
      <xdr:rowOff>47625</xdr:rowOff>
    </xdr:from>
    <xdr:to>
      <xdr:col>123</xdr:col>
      <xdr:colOff>9525</xdr:colOff>
      <xdr:row>16</xdr:row>
      <xdr:rowOff>76200</xdr:rowOff>
    </xdr:to>
    <xdr:sp>
      <xdr:nvSpPr>
        <xdr:cNvPr id="58" name="Line 2726"/>
        <xdr:cNvSpPr>
          <a:spLocks/>
        </xdr:cNvSpPr>
      </xdr:nvSpPr>
      <xdr:spPr>
        <a:xfrm flipV="1">
          <a:off x="67227450" y="269557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151</xdr:col>
      <xdr:colOff>0</xdr:colOff>
      <xdr:row>6</xdr:row>
      <xdr:rowOff>76200</xdr:rowOff>
    </xdr:from>
    <xdr:to>
      <xdr:col>147</xdr:col>
      <xdr:colOff>0</xdr:colOff>
      <xdr:row>6</xdr:row>
      <xdr:rowOff>85725</xdr:rowOff>
    </xdr:to>
    <xdr:sp>
      <xdr:nvSpPr>
        <xdr:cNvPr id="59" name="Line 2755"/>
        <xdr:cNvSpPr>
          <a:spLocks/>
        </xdr:cNvSpPr>
      </xdr:nvSpPr>
      <xdr:spPr>
        <a:xfrm>
          <a:off x="77457300" y="1104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250</xdr:col>
      <xdr:colOff>76200</xdr:colOff>
      <xdr:row>23</xdr:row>
      <xdr:rowOff>133350</xdr:rowOff>
    </xdr:from>
    <xdr:to>
      <xdr:col>250</xdr:col>
      <xdr:colOff>295275</xdr:colOff>
      <xdr:row>23</xdr:row>
      <xdr:rowOff>133350</xdr:rowOff>
    </xdr:to>
    <xdr:sp>
      <xdr:nvSpPr>
        <xdr:cNvPr id="60" name="Line 2811"/>
        <xdr:cNvSpPr>
          <a:spLocks/>
        </xdr:cNvSpPr>
      </xdr:nvSpPr>
      <xdr:spPr>
        <a:xfrm>
          <a:off x="132530850" y="3914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1" name="Line 2828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191</xdr:col>
      <xdr:colOff>0</xdr:colOff>
      <xdr:row>27</xdr:row>
      <xdr:rowOff>85725</xdr:rowOff>
    </xdr:from>
    <xdr:to>
      <xdr:col>187</xdr:col>
      <xdr:colOff>0</xdr:colOff>
      <xdr:row>27</xdr:row>
      <xdr:rowOff>85725</xdr:rowOff>
    </xdr:to>
    <xdr:sp>
      <xdr:nvSpPr>
        <xdr:cNvPr id="62" name="Line 2829"/>
        <xdr:cNvSpPr>
          <a:spLocks/>
        </xdr:cNvSpPr>
      </xdr:nvSpPr>
      <xdr:spPr>
        <a:xfrm>
          <a:off x="10434637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66675</xdr:rowOff>
    </xdr:from>
    <xdr:to>
      <xdr:col>50</xdr:col>
      <xdr:colOff>0</xdr:colOff>
      <xdr:row>18</xdr:row>
      <xdr:rowOff>85725</xdr:rowOff>
    </xdr:to>
    <xdr:sp>
      <xdr:nvSpPr>
        <xdr:cNvPr id="63" name="Line 2880"/>
        <xdr:cNvSpPr>
          <a:spLocks/>
        </xdr:cNvSpPr>
      </xdr:nvSpPr>
      <xdr:spPr>
        <a:xfrm>
          <a:off x="21793200" y="3038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85725</xdr:rowOff>
    </xdr:from>
    <xdr:to>
      <xdr:col>48</xdr:col>
      <xdr:colOff>0</xdr:colOff>
      <xdr:row>30</xdr:row>
      <xdr:rowOff>95250</xdr:rowOff>
    </xdr:to>
    <xdr:sp>
      <xdr:nvSpPr>
        <xdr:cNvPr id="64" name="Line 2918"/>
        <xdr:cNvSpPr>
          <a:spLocks/>
        </xdr:cNvSpPr>
      </xdr:nvSpPr>
      <xdr:spPr>
        <a:xfrm>
          <a:off x="20916900" y="500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14</xdr:row>
      <xdr:rowOff>95250</xdr:rowOff>
    </xdr:from>
    <xdr:to>
      <xdr:col>94</xdr:col>
      <xdr:colOff>0</xdr:colOff>
      <xdr:row>14</xdr:row>
      <xdr:rowOff>95250</xdr:rowOff>
    </xdr:to>
    <xdr:sp>
      <xdr:nvSpPr>
        <xdr:cNvPr id="65" name="Line 2927"/>
        <xdr:cNvSpPr>
          <a:spLocks/>
        </xdr:cNvSpPr>
      </xdr:nvSpPr>
      <xdr:spPr>
        <a:xfrm>
          <a:off x="50006250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28</xdr:row>
      <xdr:rowOff>85725</xdr:rowOff>
    </xdr:from>
    <xdr:to>
      <xdr:col>94</xdr:col>
      <xdr:colOff>0</xdr:colOff>
      <xdr:row>28</xdr:row>
      <xdr:rowOff>85725</xdr:rowOff>
    </xdr:to>
    <xdr:sp>
      <xdr:nvSpPr>
        <xdr:cNvPr id="66" name="Line 2928"/>
        <xdr:cNvSpPr>
          <a:spLocks/>
        </xdr:cNvSpPr>
      </xdr:nvSpPr>
      <xdr:spPr>
        <a:xfrm>
          <a:off x="5000625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30</xdr:row>
      <xdr:rowOff>66675</xdr:rowOff>
    </xdr:from>
    <xdr:to>
      <xdr:col>94</xdr:col>
      <xdr:colOff>0</xdr:colOff>
      <xdr:row>30</xdr:row>
      <xdr:rowOff>76200</xdr:rowOff>
    </xdr:to>
    <xdr:sp>
      <xdr:nvSpPr>
        <xdr:cNvPr id="67" name="Line 2929"/>
        <xdr:cNvSpPr>
          <a:spLocks/>
        </xdr:cNvSpPr>
      </xdr:nvSpPr>
      <xdr:spPr>
        <a:xfrm>
          <a:off x="50006250" y="4981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94</xdr:col>
      <xdr:colOff>0</xdr:colOff>
      <xdr:row>23</xdr:row>
      <xdr:rowOff>76200</xdr:rowOff>
    </xdr:from>
    <xdr:to>
      <xdr:col>94</xdr:col>
      <xdr:colOff>0</xdr:colOff>
      <xdr:row>23</xdr:row>
      <xdr:rowOff>76200</xdr:rowOff>
    </xdr:to>
    <xdr:sp>
      <xdr:nvSpPr>
        <xdr:cNvPr id="68" name="Line 2930"/>
        <xdr:cNvSpPr>
          <a:spLocks/>
        </xdr:cNvSpPr>
      </xdr:nvSpPr>
      <xdr:spPr>
        <a:xfrm>
          <a:off x="500062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45</xdr:col>
      <xdr:colOff>114300</xdr:colOff>
      <xdr:row>2</xdr:row>
      <xdr:rowOff>0</xdr:rowOff>
    </xdr:to>
    <xdr:sp>
      <xdr:nvSpPr>
        <xdr:cNvPr id="69" name="Line 2883"/>
        <xdr:cNvSpPr>
          <a:spLocks/>
        </xdr:cNvSpPr>
      </xdr:nvSpPr>
      <xdr:spPr>
        <a:xfrm flipV="1">
          <a:off x="18792825" y="3714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123</xdr:col>
      <xdr:colOff>0</xdr:colOff>
      <xdr:row>21</xdr:row>
      <xdr:rowOff>47625</xdr:rowOff>
    </xdr:from>
    <xdr:to>
      <xdr:col>123</xdr:col>
      <xdr:colOff>9525</xdr:colOff>
      <xdr:row>21</xdr:row>
      <xdr:rowOff>76200</xdr:rowOff>
    </xdr:to>
    <xdr:sp>
      <xdr:nvSpPr>
        <xdr:cNvPr id="70" name="Line 2703"/>
        <xdr:cNvSpPr>
          <a:spLocks/>
        </xdr:cNvSpPr>
      </xdr:nvSpPr>
      <xdr:spPr>
        <a:xfrm flipV="1">
          <a:off x="67227450" y="350520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0</xdr:colOff>
      <xdr:row>30</xdr:row>
      <xdr:rowOff>47625</xdr:rowOff>
    </xdr:from>
    <xdr:to>
      <xdr:col>127</xdr:col>
      <xdr:colOff>9525</xdr:colOff>
      <xdr:row>30</xdr:row>
      <xdr:rowOff>76200</xdr:rowOff>
    </xdr:to>
    <xdr:sp>
      <xdr:nvSpPr>
        <xdr:cNvPr id="71" name="Line 2726"/>
        <xdr:cNvSpPr>
          <a:spLocks/>
        </xdr:cNvSpPr>
      </xdr:nvSpPr>
      <xdr:spPr>
        <a:xfrm flipV="1">
          <a:off x="68760975" y="4962525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250"/>
  <sheetViews>
    <sheetView tabSelected="1" view="pageBreakPreview" zoomScale="110" zoomScaleSheetLayoutView="110" zoomScalePageLayoutView="0" workbookViewId="0" topLeftCell="A1">
      <pane xSplit="2" ySplit="4" topLeftCell="C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J28" sqref="DJ28"/>
    </sheetView>
  </sheetViews>
  <sheetFormatPr defaultColWidth="9.00390625" defaultRowHeight="12.75"/>
  <cols>
    <col min="1" max="1" width="2.375" style="9" customWidth="1"/>
    <col min="2" max="2" width="10.25390625" style="24" customWidth="1"/>
    <col min="3" max="4" width="5.75390625" style="24" customWidth="1"/>
    <col min="5" max="6" width="5.625" style="24" customWidth="1"/>
    <col min="7" max="7" width="5.75390625" style="24" customWidth="1"/>
    <col min="8" max="8" width="5.875" style="24" customWidth="1"/>
    <col min="9" max="10" width="5.125" style="24" customWidth="1"/>
    <col min="11" max="11" width="5.75390625" style="24" customWidth="1"/>
    <col min="12" max="13" width="5.25390625" style="24" customWidth="1"/>
    <col min="14" max="14" width="6.375" style="24" customWidth="1"/>
    <col min="15" max="15" width="7.00390625" style="24" customWidth="1"/>
    <col min="16" max="16" width="6.125" style="24" customWidth="1"/>
    <col min="17" max="17" width="5.00390625" style="24" customWidth="1"/>
    <col min="18" max="18" width="6.25390625" style="24" customWidth="1"/>
    <col min="19" max="19" width="6.125" style="24" customWidth="1"/>
    <col min="20" max="21" width="5.375" style="24" customWidth="1"/>
    <col min="22" max="22" width="5.75390625" style="24" customWidth="1"/>
    <col min="23" max="23" width="6.00390625" style="24" customWidth="1"/>
    <col min="24" max="24" width="5.375" style="24" customWidth="1"/>
    <col min="25" max="27" width="5.75390625" style="24" customWidth="1"/>
    <col min="28" max="28" width="7.125" style="24" customWidth="1"/>
    <col min="29" max="29" width="6.75390625" style="24" customWidth="1"/>
    <col min="30" max="30" width="5.25390625" style="24" customWidth="1"/>
    <col min="31" max="31" width="5.375" style="24" customWidth="1"/>
    <col min="32" max="32" width="6.375" style="24" customWidth="1"/>
    <col min="33" max="33" width="6.00390625" style="24" customWidth="1"/>
    <col min="34" max="34" width="5.25390625" style="24" customWidth="1"/>
    <col min="35" max="36" width="5.125" style="24" customWidth="1"/>
    <col min="37" max="37" width="6.00390625" style="24" customWidth="1"/>
    <col min="38" max="38" width="6.125" style="24" customWidth="1"/>
    <col min="39" max="39" width="5.375" style="24" customWidth="1"/>
    <col min="40" max="41" width="5.125" style="24" customWidth="1"/>
    <col min="42" max="42" width="5.875" style="24" customWidth="1"/>
    <col min="43" max="43" width="5.125" style="24" customWidth="1"/>
    <col min="44" max="44" width="5.75390625" style="24" customWidth="1"/>
    <col min="45" max="45" width="6.00390625" style="24" customWidth="1"/>
    <col min="46" max="46" width="4.625" style="24" customWidth="1"/>
    <col min="47" max="50" width="5.75390625" style="24" customWidth="1"/>
    <col min="51" max="51" width="5.125" style="24" customWidth="1"/>
    <col min="52" max="52" width="5.75390625" style="24" customWidth="1"/>
    <col min="53" max="53" width="10.125" style="24" customWidth="1"/>
    <col min="54" max="54" width="10.00390625" style="24" customWidth="1"/>
    <col min="55" max="55" width="12.625" style="24" customWidth="1"/>
    <col min="56" max="56" width="14.00390625" style="24" customWidth="1"/>
    <col min="57" max="57" width="11.25390625" style="24" customWidth="1"/>
    <col min="58" max="58" width="34.00390625" style="24" customWidth="1"/>
    <col min="59" max="59" width="40.75390625" style="24" customWidth="1"/>
    <col min="60" max="60" width="38.00390625" style="24" customWidth="1"/>
    <col min="61" max="67" width="4.25390625" style="24" customWidth="1"/>
    <col min="68" max="68" width="5.625" style="24" customWidth="1"/>
    <col min="69" max="69" width="5.75390625" style="24" customWidth="1"/>
    <col min="70" max="70" width="5.625" style="24" customWidth="1"/>
    <col min="71" max="71" width="5.375" style="24" customWidth="1"/>
    <col min="72" max="72" width="5.75390625" style="24" customWidth="1"/>
    <col min="73" max="73" width="5.625" style="24" customWidth="1"/>
    <col min="74" max="74" width="5.375" style="24" customWidth="1"/>
    <col min="75" max="75" width="6.25390625" style="24" customWidth="1"/>
    <col min="76" max="76" width="5.00390625" style="24" customWidth="1"/>
    <col min="77" max="77" width="6.00390625" style="24" customWidth="1"/>
    <col min="78" max="78" width="6.125" style="24" customWidth="1"/>
    <col min="79" max="79" width="5.375" style="24" customWidth="1"/>
    <col min="80" max="80" width="6.00390625" style="24" customWidth="1"/>
    <col min="81" max="81" width="6.625" style="24" customWidth="1"/>
    <col min="82" max="82" width="5.625" style="24" customWidth="1"/>
    <col min="83" max="83" width="6.125" style="24" customWidth="1"/>
    <col min="84" max="84" width="5.625" style="24" customWidth="1"/>
    <col min="85" max="85" width="5.25390625" style="24" customWidth="1"/>
    <col min="86" max="86" width="6.375" style="24" customWidth="1"/>
    <col min="87" max="87" width="5.875" style="24" customWidth="1"/>
    <col min="88" max="88" width="5.625" style="24" customWidth="1"/>
    <col min="89" max="89" width="5.00390625" style="24" customWidth="1"/>
    <col min="90" max="90" width="5.125" style="24" customWidth="1"/>
    <col min="91" max="91" width="5.00390625" style="24" customWidth="1"/>
    <col min="92" max="92" width="5.75390625" style="24" customWidth="1"/>
    <col min="93" max="93" width="8.75390625" style="24" customWidth="1"/>
    <col min="94" max="95" width="8.25390625" style="24" customWidth="1"/>
    <col min="96" max="96" width="7.25390625" style="24" customWidth="1"/>
    <col min="97" max="102" width="7.75390625" style="24" customWidth="1"/>
    <col min="103" max="103" width="10.75390625" style="24" customWidth="1"/>
    <col min="104" max="104" width="9.00390625" style="24" customWidth="1"/>
    <col min="105" max="105" width="13.00390625" style="24" customWidth="1"/>
    <col min="106" max="106" width="9.25390625" style="24" customWidth="1"/>
    <col min="107" max="107" width="12.625" style="24" customWidth="1"/>
    <col min="108" max="108" width="6.875" style="24" customWidth="1"/>
    <col min="109" max="109" width="8.125" style="24" customWidth="1"/>
    <col min="110" max="110" width="7.875" style="24" customWidth="1"/>
    <col min="111" max="111" width="5.25390625" style="24" customWidth="1"/>
    <col min="112" max="112" width="4.625" style="24" customWidth="1"/>
    <col min="113" max="113" width="6.25390625" style="24" customWidth="1"/>
    <col min="114" max="114" width="6.00390625" style="24" customWidth="1"/>
    <col min="115" max="115" width="6.25390625" style="24" customWidth="1"/>
    <col min="116" max="116" width="5.875" style="24" customWidth="1"/>
    <col min="117" max="117" width="4.75390625" style="24" customWidth="1"/>
    <col min="118" max="118" width="7.125" style="24" customWidth="1"/>
    <col min="119" max="119" width="6.625" style="24" customWidth="1"/>
    <col min="120" max="120" width="7.875" style="24" customWidth="1"/>
    <col min="121" max="121" width="9.125" style="24" customWidth="1"/>
    <col min="122" max="122" width="7.625" style="24" customWidth="1"/>
    <col min="123" max="123" width="9.125" style="24" customWidth="1"/>
    <col min="124" max="124" width="7.00390625" style="24" customWidth="1"/>
    <col min="125" max="126" width="4.25390625" style="24" customWidth="1"/>
    <col min="127" max="127" width="4.625" style="24" customWidth="1"/>
    <col min="128" max="128" width="4.125" style="24" customWidth="1"/>
    <col min="129" max="129" width="4.75390625" style="24" customWidth="1"/>
    <col min="130" max="130" width="4.125" style="24" customWidth="1"/>
    <col min="131" max="131" width="4.625" style="24" customWidth="1"/>
    <col min="132" max="132" width="3.875" style="24" customWidth="1"/>
    <col min="133" max="133" width="4.25390625" style="24" customWidth="1"/>
    <col min="134" max="134" width="4.875" style="24" customWidth="1"/>
    <col min="135" max="136" width="3.875" style="24" customWidth="1"/>
    <col min="137" max="137" width="5.00390625" style="24" customWidth="1"/>
    <col min="138" max="138" width="3.875" style="24" customWidth="1"/>
    <col min="139" max="139" width="6.375" style="24" customWidth="1"/>
    <col min="140" max="140" width="7.375" style="24" customWidth="1"/>
    <col min="141" max="141" width="6.375" style="24" customWidth="1"/>
    <col min="142" max="142" width="5.25390625" style="24" customWidth="1"/>
    <col min="143" max="145" width="5.00390625" style="24" customWidth="1"/>
    <col min="146" max="146" width="4.625" style="24" customWidth="1"/>
    <col min="147" max="151" width="4.375" style="24" customWidth="1"/>
    <col min="152" max="152" width="10.25390625" style="24" customWidth="1"/>
    <col min="153" max="153" width="10.875" style="24" customWidth="1"/>
    <col min="154" max="154" width="17.00390625" style="24" customWidth="1"/>
    <col min="155" max="155" width="18.875" style="24" customWidth="1"/>
    <col min="156" max="156" width="22.625" style="24" customWidth="1"/>
    <col min="157" max="157" width="14.625" style="24" customWidth="1"/>
    <col min="158" max="158" width="36.00390625" style="24" customWidth="1"/>
    <col min="159" max="159" width="36.25390625" style="24" customWidth="1"/>
    <col min="160" max="160" width="28.375" style="24" customWidth="1"/>
    <col min="161" max="161" width="4.625" style="24" customWidth="1"/>
    <col min="162" max="162" width="4.125" style="24" customWidth="1"/>
    <col min="163" max="163" width="3.75390625" style="24" customWidth="1"/>
    <col min="164" max="164" width="4.125" style="24" customWidth="1"/>
    <col min="165" max="165" width="4.75390625" style="24" customWidth="1"/>
    <col min="166" max="166" width="4.125" style="24" customWidth="1"/>
    <col min="167" max="168" width="5.00390625" style="24" customWidth="1"/>
    <col min="169" max="169" width="4.375" style="24" customWidth="1"/>
    <col min="170" max="170" width="4.625" style="24" customWidth="1"/>
    <col min="171" max="171" width="5.375" style="24" customWidth="1"/>
    <col min="172" max="172" width="4.875" style="24" customWidth="1"/>
    <col min="173" max="174" width="5.00390625" style="24" customWidth="1"/>
    <col min="175" max="175" width="5.375" style="24" customWidth="1"/>
    <col min="176" max="176" width="5.00390625" style="24" customWidth="1"/>
    <col min="177" max="177" width="5.125" style="24" customWidth="1"/>
    <col min="178" max="179" width="5.25390625" style="24" customWidth="1"/>
    <col min="180" max="180" width="5.75390625" style="24" customWidth="1"/>
    <col min="181" max="182" width="5.875" style="24" customWidth="1"/>
    <col min="183" max="183" width="5.25390625" style="24" customWidth="1"/>
    <col min="184" max="184" width="6.25390625" style="24" customWidth="1"/>
    <col min="185" max="186" width="5.625" style="24" customWidth="1"/>
    <col min="187" max="187" width="4.625" style="47" customWidth="1"/>
    <col min="188" max="188" width="5.25390625" style="47" customWidth="1"/>
    <col min="189" max="190" width="6.00390625" style="47" customWidth="1"/>
    <col min="191" max="191" width="5.125" style="47" customWidth="1"/>
    <col min="192" max="192" width="6.375" style="83" customWidth="1"/>
    <col min="193" max="194" width="5.375" style="83" customWidth="1"/>
    <col min="195" max="197" width="4.75390625" style="83" customWidth="1"/>
    <col min="198" max="198" width="3.75390625" style="24" customWidth="1"/>
    <col min="199" max="199" width="3.75390625" style="53" customWidth="1"/>
    <col min="200" max="200" width="3.125" style="19" customWidth="1"/>
    <col min="201" max="201" width="4.75390625" style="52" customWidth="1"/>
    <col min="202" max="202" width="5.375" style="46" customWidth="1"/>
    <col min="203" max="203" width="5.625" style="46" customWidth="1"/>
    <col min="204" max="204" width="5.75390625" style="24" customWidth="1"/>
    <col min="205" max="205" width="5.375" style="52" customWidth="1"/>
    <col min="206" max="209" width="3.75390625" style="24" customWidth="1"/>
    <col min="210" max="210" width="5.75390625" style="24" customWidth="1"/>
    <col min="211" max="215" width="3.75390625" style="24" customWidth="1"/>
    <col min="216" max="216" width="5.875" style="24" customWidth="1"/>
    <col min="217" max="220" width="3.75390625" style="24" customWidth="1"/>
    <col min="221" max="221" width="4.00390625" style="24" customWidth="1"/>
    <col min="222" max="222" width="4.25390625" style="24" customWidth="1"/>
    <col min="223" max="223" width="3.75390625" style="24" customWidth="1"/>
    <col min="224" max="224" width="3.625" style="24" customWidth="1"/>
    <col min="225" max="225" width="4.00390625" style="24" customWidth="1"/>
    <col min="226" max="226" width="5.125" style="24" customWidth="1"/>
    <col min="227" max="227" width="5.375" style="24" customWidth="1"/>
    <col min="228" max="229" width="4.25390625" style="24" customWidth="1"/>
    <col min="230" max="231" width="3.25390625" style="24" customWidth="1"/>
    <col min="232" max="232" width="4.125" style="24" customWidth="1"/>
    <col min="233" max="233" width="4.25390625" style="24" customWidth="1"/>
    <col min="234" max="234" width="4.75390625" style="24" customWidth="1"/>
    <col min="235" max="235" width="5.375" style="24" customWidth="1"/>
    <col min="236" max="236" width="48.25390625" style="24" customWidth="1"/>
    <col min="237" max="16384" width="9.125" style="24" customWidth="1"/>
  </cols>
  <sheetData>
    <row r="1" spans="1:206" ht="16.5" customHeight="1" thickBot="1">
      <c r="A1" s="44" t="s">
        <v>52</v>
      </c>
      <c r="B1" s="45"/>
      <c r="C1" s="980" t="s">
        <v>113</v>
      </c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981"/>
      <c r="AX1" s="981"/>
      <c r="AY1" s="981"/>
      <c r="AZ1" s="981"/>
      <c r="BA1" s="981"/>
      <c r="BB1" s="981"/>
      <c r="BC1" s="981"/>
      <c r="BD1" s="981"/>
      <c r="BE1" s="981"/>
      <c r="BF1" s="981"/>
      <c r="BG1" s="981"/>
      <c r="BH1" s="77"/>
      <c r="BI1" s="77"/>
      <c r="BJ1" s="77"/>
      <c r="BK1" s="77"/>
      <c r="BL1" s="77"/>
      <c r="BM1" s="77"/>
      <c r="BN1" s="77"/>
      <c r="BO1" s="77"/>
      <c r="BP1" s="45"/>
      <c r="BQ1" s="49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O1" s="45"/>
      <c r="EP1" s="45"/>
      <c r="EQ1" s="45"/>
      <c r="ER1" s="45"/>
      <c r="ES1" s="45"/>
      <c r="ET1" s="45"/>
      <c r="EU1" s="45"/>
      <c r="EV1" s="45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54"/>
      <c r="GK1" s="54"/>
      <c r="GL1" s="54"/>
      <c r="GM1" s="54"/>
      <c r="GN1" s="54"/>
      <c r="GO1" s="54"/>
      <c r="GP1" s="54"/>
      <c r="GQ1" s="54"/>
      <c r="GR1" s="54"/>
      <c r="GS1" s="45"/>
      <c r="GT1" s="54"/>
      <c r="GU1" s="45"/>
      <c r="GV1" s="45"/>
      <c r="GW1" s="45"/>
      <c r="GX1" s="51"/>
    </row>
    <row r="2" spans="1:205" s="1" customFormat="1" ht="12.75" customHeight="1" thickBot="1">
      <c r="A2" s="10"/>
      <c r="B2" s="11"/>
      <c r="C2" s="1049" t="s">
        <v>22</v>
      </c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1050"/>
      <c r="X2" s="991" t="s">
        <v>24</v>
      </c>
      <c r="Y2" s="988"/>
      <c r="Z2" s="988"/>
      <c r="AA2" s="1062"/>
      <c r="AB2" s="991" t="s">
        <v>22</v>
      </c>
      <c r="AC2" s="988"/>
      <c r="AD2" s="988"/>
      <c r="AE2" s="988"/>
      <c r="AF2" s="988"/>
      <c r="AG2" s="988"/>
      <c r="AH2" s="988"/>
      <c r="AI2" s="988"/>
      <c r="AJ2" s="988"/>
      <c r="AK2" s="988"/>
      <c r="AL2" s="988"/>
      <c r="AM2" s="988"/>
      <c r="AN2" s="988"/>
      <c r="AO2" s="988"/>
      <c r="AP2" s="988"/>
      <c r="AQ2" s="988"/>
      <c r="AR2" s="988"/>
      <c r="AS2" s="988"/>
      <c r="AT2" s="988"/>
      <c r="AU2" s="987" t="s">
        <v>24</v>
      </c>
      <c r="AV2" s="988"/>
      <c r="AW2" s="988"/>
      <c r="AX2" s="988"/>
      <c r="AY2" s="38" t="s">
        <v>55</v>
      </c>
      <c r="AZ2" s="142"/>
      <c r="BA2" s="984" t="s">
        <v>54</v>
      </c>
      <c r="BB2" s="990"/>
      <c r="BC2" s="990"/>
      <c r="BD2" s="990"/>
      <c r="BE2" s="990"/>
      <c r="BF2" s="984" t="s">
        <v>26</v>
      </c>
      <c r="BG2" s="985"/>
      <c r="BH2" s="985"/>
      <c r="BI2" s="770" t="s">
        <v>31</v>
      </c>
      <c r="BJ2" s="1081" t="s">
        <v>268</v>
      </c>
      <c r="BK2" s="1009"/>
      <c r="BL2" s="1009"/>
      <c r="BM2" s="1009"/>
      <c r="BN2" s="1009"/>
      <c r="BO2" s="1082"/>
      <c r="BP2" s="60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60"/>
      <c r="CM2" s="60"/>
      <c r="CN2" s="60"/>
      <c r="CO2" s="60"/>
      <c r="CP2" s="60"/>
      <c r="CQ2" s="992" t="s">
        <v>29</v>
      </c>
      <c r="CR2" s="992"/>
      <c r="CS2" s="992"/>
      <c r="CT2" s="1008"/>
      <c r="CU2" s="783"/>
      <c r="CV2" s="783"/>
      <c r="CW2" s="783"/>
      <c r="CX2" s="783"/>
      <c r="CY2" s="996" t="s">
        <v>22</v>
      </c>
      <c r="CZ2" s="997"/>
      <c r="DA2" s="997"/>
      <c r="DB2" s="997"/>
      <c r="DC2" s="997"/>
      <c r="DD2" s="997"/>
      <c r="DE2" s="997"/>
      <c r="DF2" s="997"/>
      <c r="DG2" s="997"/>
      <c r="DH2" s="997"/>
      <c r="DI2" s="997"/>
      <c r="DJ2" s="997"/>
      <c r="DK2" s="997"/>
      <c r="DL2" s="997"/>
      <c r="DM2" s="997"/>
      <c r="DN2" s="997"/>
      <c r="DO2" s="997"/>
      <c r="DP2" s="997"/>
      <c r="DQ2" s="997"/>
      <c r="DR2" s="997"/>
      <c r="DS2" s="997"/>
      <c r="DT2" s="997"/>
      <c r="DU2" s="997"/>
      <c r="DV2" s="997"/>
      <c r="DW2" s="997"/>
      <c r="DX2" s="997"/>
      <c r="DY2" s="997"/>
      <c r="DZ2" s="997"/>
      <c r="EA2" s="997"/>
      <c r="EB2" s="997"/>
      <c r="EC2" s="997"/>
      <c r="ED2" s="997"/>
      <c r="EE2" s="997"/>
      <c r="EF2" s="997"/>
      <c r="EG2" s="997"/>
      <c r="EH2" s="997"/>
      <c r="EI2" s="997"/>
      <c r="EJ2" s="997"/>
      <c r="EK2" s="997"/>
      <c r="EL2" s="998"/>
      <c r="EM2" s="999" t="s">
        <v>23</v>
      </c>
      <c r="EN2" s="1000"/>
      <c r="EO2" s="1001" t="s">
        <v>24</v>
      </c>
      <c r="EP2" s="1002"/>
      <c r="EQ2" s="1002"/>
      <c r="ER2" s="1003"/>
      <c r="ES2" s="1003"/>
      <c r="ET2" s="1003"/>
      <c r="EU2" s="1003"/>
      <c r="EV2" s="1016" t="s">
        <v>25</v>
      </c>
      <c r="EW2" s="1017"/>
      <c r="EX2" s="1017"/>
      <c r="EY2" s="1017"/>
      <c r="EZ2" s="1017"/>
      <c r="FA2" s="342" t="s">
        <v>31</v>
      </c>
      <c r="FB2" s="1009" t="s">
        <v>26</v>
      </c>
      <c r="FC2" s="1009"/>
      <c r="FD2" s="1009"/>
      <c r="FE2" s="783"/>
      <c r="FF2" s="783"/>
      <c r="FG2" s="783"/>
      <c r="FH2" s="783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992"/>
      <c r="FZ2" s="992"/>
      <c r="GA2" s="992"/>
      <c r="GB2" s="992"/>
      <c r="GC2" s="11"/>
      <c r="GD2" s="2"/>
      <c r="GE2" s="11"/>
      <c r="GF2" s="11"/>
      <c r="GG2" s="11"/>
      <c r="GH2" s="11"/>
      <c r="GI2" s="11"/>
      <c r="GJ2" s="84"/>
      <c r="GK2" s="84"/>
      <c r="GL2" s="84"/>
      <c r="GM2" s="84"/>
      <c r="GN2" s="846"/>
      <c r="GO2" s="846"/>
      <c r="GP2" s="55"/>
      <c r="GQ2" s="55"/>
      <c r="GR2" s="16"/>
      <c r="GS2" s="55"/>
      <c r="GT2" s="16"/>
      <c r="GU2" s="16"/>
      <c r="GV2" s="16"/>
      <c r="GW2" s="55"/>
    </row>
    <row r="3" spans="1:231" s="19" customFormat="1" ht="11.25" customHeight="1" thickBot="1" thickTop="1">
      <c r="A3" s="8"/>
      <c r="B3" s="50"/>
      <c r="C3" s="5">
        <v>1</v>
      </c>
      <c r="D3" s="192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118">
        <v>21</v>
      </c>
      <c r="X3" s="27">
        <v>1</v>
      </c>
      <c r="Y3" s="22">
        <v>2</v>
      </c>
      <c r="Z3" s="6">
        <v>3</v>
      </c>
      <c r="AA3" s="22">
        <v>4</v>
      </c>
      <c r="AB3" s="5">
        <v>1</v>
      </c>
      <c r="AC3" s="22">
        <v>2</v>
      </c>
      <c r="AD3" s="6">
        <v>3</v>
      </c>
      <c r="AE3" s="22">
        <v>4</v>
      </c>
      <c r="AF3" s="6">
        <v>5</v>
      </c>
      <c r="AG3" s="22">
        <v>6</v>
      </c>
      <c r="AH3" s="6">
        <v>7</v>
      </c>
      <c r="AI3" s="22">
        <v>8</v>
      </c>
      <c r="AJ3" s="22">
        <v>9</v>
      </c>
      <c r="AK3" s="64">
        <v>10</v>
      </c>
      <c r="AL3" s="64">
        <v>11</v>
      </c>
      <c r="AM3" s="62">
        <v>12</v>
      </c>
      <c r="AN3" s="64">
        <v>13</v>
      </c>
      <c r="AO3" s="64">
        <v>14</v>
      </c>
      <c r="AP3" s="62">
        <v>15</v>
      </c>
      <c r="AQ3" s="64">
        <v>16</v>
      </c>
      <c r="AR3" s="27">
        <v>17</v>
      </c>
      <c r="AS3" s="22">
        <v>18</v>
      </c>
      <c r="AT3" s="118">
        <v>19</v>
      </c>
      <c r="AU3" s="27">
        <v>5</v>
      </c>
      <c r="AV3" s="6">
        <v>6</v>
      </c>
      <c r="AW3" s="22">
        <v>7</v>
      </c>
      <c r="AX3" s="22">
        <v>8</v>
      </c>
      <c r="AY3" s="5">
        <v>1</v>
      </c>
      <c r="AZ3" s="22">
        <v>2</v>
      </c>
      <c r="BA3" s="17">
        <v>1</v>
      </c>
      <c r="BB3" s="22">
        <v>2</v>
      </c>
      <c r="BC3" s="6">
        <v>3</v>
      </c>
      <c r="BD3" s="27">
        <v>4</v>
      </c>
      <c r="BE3" s="22">
        <v>5</v>
      </c>
      <c r="BF3" s="5">
        <v>1</v>
      </c>
      <c r="BG3" s="6">
        <v>2</v>
      </c>
      <c r="BH3" s="6">
        <v>3</v>
      </c>
      <c r="BI3" s="771"/>
      <c r="BJ3" s="864">
        <v>1</v>
      </c>
      <c r="BK3" s="166">
        <v>2</v>
      </c>
      <c r="BL3" s="166">
        <v>3</v>
      </c>
      <c r="BM3" s="166">
        <v>4</v>
      </c>
      <c r="BN3" s="166">
        <v>5</v>
      </c>
      <c r="BO3" s="865">
        <v>6</v>
      </c>
      <c r="BP3" s="30">
        <v>1</v>
      </c>
      <c r="BQ3" s="21">
        <v>2</v>
      </c>
      <c r="BR3" s="21">
        <v>3</v>
      </c>
      <c r="BS3" s="21">
        <v>4</v>
      </c>
      <c r="BT3" s="21">
        <v>5</v>
      </c>
      <c r="BU3" s="21">
        <v>6</v>
      </c>
      <c r="BV3" s="21">
        <v>7</v>
      </c>
      <c r="BW3" s="21">
        <v>8</v>
      </c>
      <c r="BX3" s="21">
        <v>9</v>
      </c>
      <c r="BY3" s="21">
        <v>10</v>
      </c>
      <c r="BZ3" s="21">
        <v>11</v>
      </c>
      <c r="CA3" s="21">
        <v>12</v>
      </c>
      <c r="CB3" s="21">
        <v>13</v>
      </c>
      <c r="CC3" s="21">
        <v>14</v>
      </c>
      <c r="CD3" s="21">
        <v>15</v>
      </c>
      <c r="CE3" s="21">
        <v>16</v>
      </c>
      <c r="CF3" s="21">
        <v>17</v>
      </c>
      <c r="CG3" s="21">
        <v>18</v>
      </c>
      <c r="CH3" s="21">
        <v>19</v>
      </c>
      <c r="CI3" s="21">
        <v>20</v>
      </c>
      <c r="CJ3" s="21">
        <v>21</v>
      </c>
      <c r="CK3" s="14">
        <v>22</v>
      </c>
      <c r="CL3" s="29">
        <v>23</v>
      </c>
      <c r="CM3" s="29">
        <v>24</v>
      </c>
      <c r="CN3" s="29">
        <v>25</v>
      </c>
      <c r="CO3" s="29">
        <v>26</v>
      </c>
      <c r="CP3" s="29">
        <v>27</v>
      </c>
      <c r="CQ3" s="29">
        <v>28</v>
      </c>
      <c r="CR3" s="15">
        <v>29</v>
      </c>
      <c r="CS3" s="28">
        <v>30</v>
      </c>
      <c r="CT3" s="126">
        <v>31</v>
      </c>
      <c r="CU3" s="811">
        <v>1</v>
      </c>
      <c r="CV3" s="811">
        <v>2</v>
      </c>
      <c r="CW3" s="811">
        <v>3</v>
      </c>
      <c r="CX3" s="811">
        <v>4</v>
      </c>
      <c r="CY3" s="130">
        <v>1</v>
      </c>
      <c r="CZ3" s="128">
        <v>2</v>
      </c>
      <c r="DA3" s="128">
        <v>3</v>
      </c>
      <c r="DB3" s="128">
        <v>4</v>
      </c>
      <c r="DC3" s="128">
        <v>5</v>
      </c>
      <c r="DD3" s="128">
        <v>6</v>
      </c>
      <c r="DE3" s="128">
        <v>7</v>
      </c>
      <c r="DF3" s="128">
        <v>8</v>
      </c>
      <c r="DG3" s="128">
        <v>9</v>
      </c>
      <c r="DH3" s="128">
        <v>10</v>
      </c>
      <c r="DI3" s="128">
        <v>11</v>
      </c>
      <c r="DJ3" s="128">
        <v>12</v>
      </c>
      <c r="DK3" s="128">
        <v>13</v>
      </c>
      <c r="DL3" s="128">
        <v>14</v>
      </c>
      <c r="DM3" s="128">
        <v>15</v>
      </c>
      <c r="DN3" s="128">
        <v>16</v>
      </c>
      <c r="DO3" s="128">
        <v>17</v>
      </c>
      <c r="DP3" s="128">
        <v>18</v>
      </c>
      <c r="DQ3" s="128">
        <v>19</v>
      </c>
      <c r="DR3" s="129">
        <v>20</v>
      </c>
      <c r="DS3" s="131">
        <v>21</v>
      </c>
      <c r="DT3" s="130">
        <v>1</v>
      </c>
      <c r="DU3" s="128">
        <v>2</v>
      </c>
      <c r="DV3" s="132">
        <v>3</v>
      </c>
      <c r="DW3" s="133">
        <v>4</v>
      </c>
      <c r="DX3" s="129">
        <v>5</v>
      </c>
      <c r="DY3" s="128">
        <v>6</v>
      </c>
      <c r="DZ3" s="129">
        <v>7</v>
      </c>
      <c r="EA3" s="128">
        <v>8</v>
      </c>
      <c r="EB3" s="129">
        <v>9</v>
      </c>
      <c r="EC3" s="132">
        <v>10</v>
      </c>
      <c r="ED3" s="133">
        <v>11</v>
      </c>
      <c r="EE3" s="147">
        <v>12</v>
      </c>
      <c r="EF3" s="14">
        <v>13</v>
      </c>
      <c r="EG3" s="148">
        <v>14</v>
      </c>
      <c r="EH3" s="148">
        <v>15</v>
      </c>
      <c r="EI3" s="14">
        <v>16</v>
      </c>
      <c r="EJ3" s="148">
        <v>17</v>
      </c>
      <c r="EK3" s="14">
        <v>18</v>
      </c>
      <c r="EL3" s="149">
        <v>19</v>
      </c>
      <c r="EM3" s="134">
        <v>1</v>
      </c>
      <c r="EN3" s="146">
        <v>2</v>
      </c>
      <c r="EO3" s="135">
        <v>1</v>
      </c>
      <c r="EP3" s="129">
        <v>2</v>
      </c>
      <c r="EQ3" s="129">
        <v>3</v>
      </c>
      <c r="ER3" s="147">
        <v>4</v>
      </c>
      <c r="ES3" s="147">
        <v>5</v>
      </c>
      <c r="ET3" s="147">
        <v>6</v>
      </c>
      <c r="EU3" s="147">
        <v>7</v>
      </c>
      <c r="EV3" s="157">
        <v>1</v>
      </c>
      <c r="EW3" s="33">
        <v>2</v>
      </c>
      <c r="EX3" s="34">
        <v>3</v>
      </c>
      <c r="EY3" s="158">
        <v>4</v>
      </c>
      <c r="EZ3" s="160">
        <v>5</v>
      </c>
      <c r="FA3" s="385">
        <v>1</v>
      </c>
      <c r="FB3" s="406">
        <v>1</v>
      </c>
      <c r="FC3" s="407">
        <v>2</v>
      </c>
      <c r="FD3" s="469">
        <v>3</v>
      </c>
      <c r="FE3" s="844">
        <v>1</v>
      </c>
      <c r="FF3" s="845">
        <v>2</v>
      </c>
      <c r="FG3" s="845">
        <v>3</v>
      </c>
      <c r="FH3" s="845">
        <v>4</v>
      </c>
      <c r="FI3" s="158">
        <v>1</v>
      </c>
      <c r="FJ3" s="160">
        <v>2</v>
      </c>
      <c r="FK3" s="33">
        <v>3</v>
      </c>
      <c r="FL3" s="33">
        <v>4</v>
      </c>
      <c r="FM3" s="34">
        <v>5</v>
      </c>
      <c r="FN3" s="33">
        <v>6</v>
      </c>
      <c r="FO3" s="33">
        <v>7</v>
      </c>
      <c r="FP3" s="33">
        <v>8</v>
      </c>
      <c r="FQ3" s="33">
        <v>9</v>
      </c>
      <c r="FR3" s="33">
        <v>10</v>
      </c>
      <c r="FS3" s="33">
        <v>11</v>
      </c>
      <c r="FT3" s="33">
        <v>12</v>
      </c>
      <c r="FU3" s="34">
        <v>13</v>
      </c>
      <c r="FV3" s="160">
        <v>14</v>
      </c>
      <c r="FW3" s="34">
        <v>15</v>
      </c>
      <c r="FX3" s="160">
        <v>16</v>
      </c>
      <c r="FY3" s="33">
        <v>17</v>
      </c>
      <c r="FZ3" s="34">
        <v>18</v>
      </c>
      <c r="GA3" s="160">
        <v>19</v>
      </c>
      <c r="GB3" s="33">
        <v>20</v>
      </c>
      <c r="GC3" s="33">
        <v>21</v>
      </c>
      <c r="GD3" s="34">
        <v>22</v>
      </c>
      <c r="GE3" s="34">
        <v>23</v>
      </c>
      <c r="GF3" s="34">
        <v>24</v>
      </c>
      <c r="GG3" s="160">
        <v>25</v>
      </c>
      <c r="GH3" s="34">
        <v>26</v>
      </c>
      <c r="GI3" s="159">
        <v>27</v>
      </c>
      <c r="GJ3" s="386">
        <v>1</v>
      </c>
      <c r="GK3" s="471">
        <v>2</v>
      </c>
      <c r="GL3" s="472">
        <v>3</v>
      </c>
      <c r="GM3" s="847">
        <v>4</v>
      </c>
      <c r="GN3" s="844">
        <v>1</v>
      </c>
      <c r="GO3" s="472">
        <v>2</v>
      </c>
      <c r="GP3" s="470"/>
      <c r="GQ3" s="51"/>
      <c r="GS3" s="51"/>
      <c r="GW3" s="51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283"/>
      <c r="HJ3" s="50"/>
      <c r="HK3" s="71"/>
      <c r="HL3" s="50"/>
      <c r="HM3" s="50"/>
      <c r="HN3" s="50"/>
      <c r="HO3" s="50"/>
      <c r="HP3" s="50"/>
      <c r="HQ3" s="50"/>
      <c r="HR3" s="651"/>
      <c r="HS3" s="50"/>
      <c r="HU3" s="79"/>
      <c r="HV3" s="79"/>
      <c r="HW3" s="79"/>
    </row>
    <row r="4" spans="1:236" s="1" customFormat="1" ht="15" customHeight="1" thickBot="1">
      <c r="A4" s="117" t="s">
        <v>0</v>
      </c>
      <c r="B4" s="340" t="s">
        <v>1</v>
      </c>
      <c r="C4" s="339">
        <v>101</v>
      </c>
      <c r="D4" s="7">
        <v>102</v>
      </c>
      <c r="E4" s="7">
        <v>103</v>
      </c>
      <c r="F4" s="7">
        <v>104</v>
      </c>
      <c r="G4" s="7">
        <v>105</v>
      </c>
      <c r="H4" s="7">
        <v>106</v>
      </c>
      <c r="I4" s="7">
        <v>107</v>
      </c>
      <c r="J4" s="7">
        <v>108</v>
      </c>
      <c r="K4" s="7">
        <v>109</v>
      </c>
      <c r="L4" s="7">
        <v>110</v>
      </c>
      <c r="M4" s="7">
        <v>111</v>
      </c>
      <c r="N4" s="7">
        <v>112</v>
      </c>
      <c r="O4" s="7">
        <v>113</v>
      </c>
      <c r="P4" s="7">
        <v>114</v>
      </c>
      <c r="Q4" s="7">
        <v>115</v>
      </c>
      <c r="R4" s="7">
        <v>116</v>
      </c>
      <c r="S4" s="7">
        <v>117</v>
      </c>
      <c r="T4" s="23">
        <v>118</v>
      </c>
      <c r="U4" s="18">
        <v>119</v>
      </c>
      <c r="V4" s="7">
        <v>120</v>
      </c>
      <c r="W4" s="120">
        <v>121</v>
      </c>
      <c r="X4" s="119">
        <v>161</v>
      </c>
      <c r="Y4" s="97">
        <v>162</v>
      </c>
      <c r="Z4" s="97">
        <v>163</v>
      </c>
      <c r="AA4" s="114">
        <v>164</v>
      </c>
      <c r="AB4" s="136">
        <v>122</v>
      </c>
      <c r="AC4" s="137">
        <v>123</v>
      </c>
      <c r="AD4" s="141">
        <v>124</v>
      </c>
      <c r="AE4" s="137">
        <v>125</v>
      </c>
      <c r="AF4" s="138">
        <v>126</v>
      </c>
      <c r="AG4" s="137">
        <v>127</v>
      </c>
      <c r="AH4" s="138">
        <v>128</v>
      </c>
      <c r="AI4" s="137">
        <v>129</v>
      </c>
      <c r="AJ4" s="139">
        <v>130</v>
      </c>
      <c r="AK4" s="137">
        <v>131</v>
      </c>
      <c r="AL4" s="141">
        <v>132</v>
      </c>
      <c r="AM4" s="138">
        <v>133</v>
      </c>
      <c r="AN4" s="138">
        <v>134</v>
      </c>
      <c r="AO4" s="138">
        <v>135</v>
      </c>
      <c r="AP4" s="137">
        <v>136</v>
      </c>
      <c r="AQ4" s="137">
        <v>137</v>
      </c>
      <c r="AR4" s="141">
        <v>138</v>
      </c>
      <c r="AS4" s="138">
        <v>139</v>
      </c>
      <c r="AT4" s="140">
        <v>140</v>
      </c>
      <c r="AU4" s="122">
        <v>165</v>
      </c>
      <c r="AV4" s="114">
        <v>166</v>
      </c>
      <c r="AW4" s="97">
        <v>167</v>
      </c>
      <c r="AX4" s="119">
        <v>168</v>
      </c>
      <c r="AY4" s="121">
        <v>197</v>
      </c>
      <c r="AZ4" s="41">
        <v>198</v>
      </c>
      <c r="BA4" s="308">
        <v>145</v>
      </c>
      <c r="BB4" s="309">
        <v>146</v>
      </c>
      <c r="BC4" s="310">
        <v>147</v>
      </c>
      <c r="BD4" s="310">
        <v>148</v>
      </c>
      <c r="BE4" s="377">
        <v>149</v>
      </c>
      <c r="BF4" s="123">
        <v>151</v>
      </c>
      <c r="BG4" s="98">
        <v>152</v>
      </c>
      <c r="BH4" s="99">
        <v>153</v>
      </c>
      <c r="BI4" s="772">
        <v>15</v>
      </c>
      <c r="BJ4" s="812" t="s">
        <v>238</v>
      </c>
      <c r="BK4" s="812" t="s">
        <v>239</v>
      </c>
      <c r="BL4" s="812" t="s">
        <v>240</v>
      </c>
      <c r="BM4" s="812" t="s">
        <v>241</v>
      </c>
      <c r="BN4" s="812" t="s">
        <v>242</v>
      </c>
      <c r="BO4" s="813" t="s">
        <v>243</v>
      </c>
      <c r="BP4" s="35">
        <v>170</v>
      </c>
      <c r="BQ4" s="32">
        <v>171</v>
      </c>
      <c r="BR4" s="32">
        <v>172</v>
      </c>
      <c r="BS4" s="32">
        <v>173</v>
      </c>
      <c r="BT4" s="32">
        <v>174</v>
      </c>
      <c r="BU4" s="328">
        <v>175</v>
      </c>
      <c r="BV4" s="32">
        <v>176</v>
      </c>
      <c r="BW4" s="329">
        <v>177</v>
      </c>
      <c r="BX4" s="32">
        <v>178</v>
      </c>
      <c r="BY4" s="32">
        <v>179</v>
      </c>
      <c r="BZ4" s="32">
        <v>180</v>
      </c>
      <c r="CA4" s="32">
        <v>181</v>
      </c>
      <c r="CB4" s="32">
        <v>182</v>
      </c>
      <c r="CC4" s="32">
        <v>183</v>
      </c>
      <c r="CD4" s="32">
        <v>184</v>
      </c>
      <c r="CE4" s="32">
        <v>185</v>
      </c>
      <c r="CF4" s="32">
        <v>186</v>
      </c>
      <c r="CG4" s="300">
        <v>187</v>
      </c>
      <c r="CH4" s="32">
        <v>188</v>
      </c>
      <c r="CI4" s="124">
        <v>189</v>
      </c>
      <c r="CJ4" s="32">
        <v>190</v>
      </c>
      <c r="CK4" s="32">
        <v>191</v>
      </c>
      <c r="CL4" s="124">
        <v>192</v>
      </c>
      <c r="CM4" s="723">
        <v>193</v>
      </c>
      <c r="CN4" s="124">
        <v>194</v>
      </c>
      <c r="CO4" s="124">
        <v>195</v>
      </c>
      <c r="CP4" s="327">
        <v>196</v>
      </c>
      <c r="CQ4" s="93">
        <v>156</v>
      </c>
      <c r="CR4" s="94">
        <v>157</v>
      </c>
      <c r="CS4" s="95">
        <v>158</v>
      </c>
      <c r="CT4" s="127">
        <v>159</v>
      </c>
      <c r="CU4" s="806" t="s">
        <v>246</v>
      </c>
      <c r="CV4" s="807" t="s">
        <v>247</v>
      </c>
      <c r="CW4" s="808" t="s">
        <v>248</v>
      </c>
      <c r="CX4" s="808" t="s">
        <v>253</v>
      </c>
      <c r="CY4" s="785">
        <v>201</v>
      </c>
      <c r="CZ4" s="67">
        <v>202</v>
      </c>
      <c r="DA4" s="67">
        <v>203</v>
      </c>
      <c r="DB4" s="67">
        <v>204</v>
      </c>
      <c r="DC4" s="67">
        <v>205</v>
      </c>
      <c r="DD4" s="67">
        <v>206</v>
      </c>
      <c r="DE4" s="67">
        <v>207</v>
      </c>
      <c r="DF4" s="67">
        <v>208</v>
      </c>
      <c r="DG4" s="67">
        <v>209</v>
      </c>
      <c r="DH4" s="67">
        <v>210</v>
      </c>
      <c r="DI4" s="67">
        <v>211</v>
      </c>
      <c r="DJ4" s="67">
        <v>212</v>
      </c>
      <c r="DK4" s="67">
        <v>213</v>
      </c>
      <c r="DL4" s="67">
        <v>214</v>
      </c>
      <c r="DM4" s="67">
        <v>215</v>
      </c>
      <c r="DN4" s="67">
        <v>216</v>
      </c>
      <c r="DO4" s="67">
        <v>217</v>
      </c>
      <c r="DP4" s="68">
        <v>218</v>
      </c>
      <c r="DQ4" s="67">
        <v>219</v>
      </c>
      <c r="DR4" s="67">
        <v>220</v>
      </c>
      <c r="DS4" s="68">
        <v>221</v>
      </c>
      <c r="DT4" s="749">
        <v>222</v>
      </c>
      <c r="DU4" s="143">
        <v>223</v>
      </c>
      <c r="DV4" s="144">
        <v>224</v>
      </c>
      <c r="DW4" s="143">
        <v>225</v>
      </c>
      <c r="DX4" s="143">
        <v>226</v>
      </c>
      <c r="DY4" s="143">
        <v>227</v>
      </c>
      <c r="DZ4" s="144">
        <v>228</v>
      </c>
      <c r="EA4" s="144">
        <v>229</v>
      </c>
      <c r="EB4" s="144">
        <v>230</v>
      </c>
      <c r="EC4" s="144">
        <v>231</v>
      </c>
      <c r="ED4" s="145">
        <v>232</v>
      </c>
      <c r="EE4" s="539">
        <v>233</v>
      </c>
      <c r="EF4" s="145">
        <v>234</v>
      </c>
      <c r="EG4" s="542">
        <v>235</v>
      </c>
      <c r="EH4" s="542">
        <v>236</v>
      </c>
      <c r="EI4" s="100">
        <v>237</v>
      </c>
      <c r="EJ4" s="100">
        <v>238</v>
      </c>
      <c r="EK4" s="100">
        <v>239</v>
      </c>
      <c r="EL4" s="150">
        <v>240</v>
      </c>
      <c r="EM4" s="66">
        <v>297</v>
      </c>
      <c r="EN4" s="500">
        <v>298</v>
      </c>
      <c r="EO4" s="496">
        <v>261</v>
      </c>
      <c r="EP4" s="501">
        <v>262</v>
      </c>
      <c r="EQ4" s="501">
        <v>263</v>
      </c>
      <c r="ER4" s="502">
        <v>264</v>
      </c>
      <c r="ES4" s="502">
        <v>265</v>
      </c>
      <c r="ET4" s="502">
        <v>266</v>
      </c>
      <c r="EU4" s="502">
        <v>267</v>
      </c>
      <c r="EV4" s="529">
        <v>245</v>
      </c>
      <c r="EW4" s="530">
        <v>246</v>
      </c>
      <c r="EX4" s="531">
        <v>247</v>
      </c>
      <c r="EY4" s="532">
        <v>248</v>
      </c>
      <c r="EZ4" s="533">
        <v>249</v>
      </c>
      <c r="FA4" s="343">
        <v>25</v>
      </c>
      <c r="FB4" s="66">
        <v>251</v>
      </c>
      <c r="FC4" s="67">
        <v>252</v>
      </c>
      <c r="FD4" s="68">
        <v>253</v>
      </c>
      <c r="FE4" s="749" t="s">
        <v>254</v>
      </c>
      <c r="FF4" s="862" t="s">
        <v>255</v>
      </c>
      <c r="FG4" s="862" t="s">
        <v>256</v>
      </c>
      <c r="FH4" s="863" t="s">
        <v>257</v>
      </c>
      <c r="FI4" s="457">
        <v>270</v>
      </c>
      <c r="FJ4" s="457">
        <v>271</v>
      </c>
      <c r="FK4" s="458">
        <v>272</v>
      </c>
      <c r="FL4" s="457">
        <v>273</v>
      </c>
      <c r="FM4" s="457">
        <v>274</v>
      </c>
      <c r="FN4" s="457">
        <v>275</v>
      </c>
      <c r="FO4" s="457">
        <v>276</v>
      </c>
      <c r="FP4" s="457">
        <v>277</v>
      </c>
      <c r="FQ4" s="457">
        <v>278</v>
      </c>
      <c r="FR4" s="457">
        <v>279</v>
      </c>
      <c r="FS4" s="458">
        <v>280</v>
      </c>
      <c r="FT4" s="458">
        <v>281</v>
      </c>
      <c r="FU4" s="455">
        <v>282</v>
      </c>
      <c r="FV4" s="459">
        <v>283</v>
      </c>
      <c r="FW4" s="458">
        <v>284</v>
      </c>
      <c r="FX4" s="457">
        <v>285</v>
      </c>
      <c r="FY4" s="457">
        <v>286</v>
      </c>
      <c r="FZ4" s="460">
        <v>287</v>
      </c>
      <c r="GA4" s="460">
        <v>288</v>
      </c>
      <c r="GB4" s="459">
        <v>289</v>
      </c>
      <c r="GC4" s="457">
        <v>290</v>
      </c>
      <c r="GD4" s="458">
        <v>291</v>
      </c>
      <c r="GE4" s="458">
        <v>292</v>
      </c>
      <c r="GF4" s="458">
        <v>293</v>
      </c>
      <c r="GG4" s="458">
        <v>294</v>
      </c>
      <c r="GH4" s="458">
        <v>295</v>
      </c>
      <c r="GI4" s="458">
        <v>296</v>
      </c>
      <c r="GJ4" s="101">
        <v>256</v>
      </c>
      <c r="GK4" s="102">
        <v>257</v>
      </c>
      <c r="GL4" s="102">
        <v>258</v>
      </c>
      <c r="GM4" s="848">
        <v>259</v>
      </c>
      <c r="GN4" s="806" t="s">
        <v>258</v>
      </c>
      <c r="GO4" s="807" t="s">
        <v>259</v>
      </c>
      <c r="GP4" s="331" t="s">
        <v>15</v>
      </c>
      <c r="GQ4" s="282" t="s">
        <v>12</v>
      </c>
      <c r="GR4" s="282" t="s">
        <v>10</v>
      </c>
      <c r="GS4" s="137" t="s">
        <v>35</v>
      </c>
      <c r="GT4" s="137" t="s">
        <v>70</v>
      </c>
      <c r="GU4" s="479" t="s">
        <v>106</v>
      </c>
      <c r="GV4" s="684" t="s">
        <v>68</v>
      </c>
      <c r="GW4" s="137" t="s">
        <v>30</v>
      </c>
      <c r="GX4" s="289" t="s">
        <v>16</v>
      </c>
      <c r="GY4" s="686" t="s">
        <v>59</v>
      </c>
      <c r="GZ4" s="289" t="s">
        <v>45</v>
      </c>
      <c r="HA4" s="289" t="s">
        <v>36</v>
      </c>
      <c r="HB4" s="289" t="s">
        <v>152</v>
      </c>
      <c r="HC4" s="289" t="s">
        <v>37</v>
      </c>
      <c r="HD4" s="764" t="s">
        <v>34</v>
      </c>
      <c r="HE4" s="289" t="s">
        <v>47</v>
      </c>
      <c r="HF4" s="289" t="s">
        <v>33</v>
      </c>
      <c r="HG4" s="289" t="s">
        <v>43</v>
      </c>
      <c r="HH4" s="435" t="s">
        <v>105</v>
      </c>
      <c r="HI4" s="289" t="s">
        <v>63</v>
      </c>
      <c r="HJ4" s="289" t="s">
        <v>153</v>
      </c>
      <c r="HK4" s="289" t="s">
        <v>77</v>
      </c>
      <c r="HL4" s="289" t="s">
        <v>61</v>
      </c>
      <c r="HM4" s="319" t="s">
        <v>154</v>
      </c>
      <c r="HN4" s="369" t="s">
        <v>43</v>
      </c>
      <c r="HO4" s="371" t="s">
        <v>44</v>
      </c>
      <c r="HP4" s="689" t="s">
        <v>46</v>
      </c>
      <c r="HQ4" s="399" t="s">
        <v>95</v>
      </c>
      <c r="HR4" s="652" t="s">
        <v>62</v>
      </c>
      <c r="HS4" s="319" t="s">
        <v>76</v>
      </c>
      <c r="HT4" s="400" t="s">
        <v>6</v>
      </c>
      <c r="HU4" s="700" t="s">
        <v>5</v>
      </c>
      <c r="HV4" s="692" t="s">
        <v>17</v>
      </c>
      <c r="HW4" s="693" t="s">
        <v>67</v>
      </c>
      <c r="HX4" s="512" t="s">
        <v>7</v>
      </c>
      <c r="HY4" s="702" t="s">
        <v>9</v>
      </c>
      <c r="HZ4" s="703" t="s">
        <v>78</v>
      </c>
      <c r="IA4" s="715" t="s">
        <v>107</v>
      </c>
      <c r="IB4" s="317"/>
    </row>
    <row r="5" spans="1:236" ht="12.75" customHeight="1" thickBot="1">
      <c r="A5" s="1051" t="s">
        <v>2</v>
      </c>
      <c r="B5" s="724" t="s">
        <v>3</v>
      </c>
      <c r="C5" s="982" t="s">
        <v>206</v>
      </c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3"/>
      <c r="Y5" s="982"/>
      <c r="Z5" s="982"/>
      <c r="AA5" s="982"/>
      <c r="AB5" s="181" t="s">
        <v>12</v>
      </c>
      <c r="AC5" s="710" t="s">
        <v>62</v>
      </c>
      <c r="AD5" s="707" t="s">
        <v>62</v>
      </c>
      <c r="AE5" s="478" t="s">
        <v>5</v>
      </c>
      <c r="AF5" s="235" t="s">
        <v>12</v>
      </c>
      <c r="AG5" s="707" t="s">
        <v>62</v>
      </c>
      <c r="AH5" s="171"/>
      <c r="AI5" s="171" t="s">
        <v>77</v>
      </c>
      <c r="AJ5" s="403"/>
      <c r="AK5" s="171" t="s">
        <v>5</v>
      </c>
      <c r="AL5" s="403"/>
      <c r="AM5" s="707" t="s">
        <v>62</v>
      </c>
      <c r="AN5" s="707" t="s">
        <v>62</v>
      </c>
      <c r="AO5" s="171" t="s">
        <v>15</v>
      </c>
      <c r="AP5" s="710" t="s">
        <v>107</v>
      </c>
      <c r="AQ5" s="710" t="s">
        <v>107</v>
      </c>
      <c r="AR5" s="169" t="s">
        <v>12</v>
      </c>
      <c r="AS5" t="s">
        <v>17</v>
      </c>
      <c r="AT5" s="217" t="s">
        <v>12</v>
      </c>
      <c r="AV5" s="240"/>
      <c r="AW5" s="260"/>
      <c r="AX5" s="245"/>
      <c r="AY5" s="397"/>
      <c r="AZ5" s="707" t="s">
        <v>62</v>
      </c>
      <c r="BA5" s="707" t="s">
        <v>62</v>
      </c>
      <c r="BB5" s="707" t="s">
        <v>62</v>
      </c>
      <c r="BC5" s="707" t="s">
        <v>62</v>
      </c>
      <c r="BD5" s="707" t="s">
        <v>62</v>
      </c>
      <c r="BE5" s="409" t="s">
        <v>35</v>
      </c>
      <c r="BF5" s="711" t="s">
        <v>68</v>
      </c>
      <c r="BG5" s="711" t="s">
        <v>68</v>
      </c>
      <c r="BH5" s="711" t="s">
        <v>68</v>
      </c>
      <c r="BI5" s="431"/>
      <c r="BJ5" s="777"/>
      <c r="BK5" s="778"/>
      <c r="BL5" s="778"/>
      <c r="BM5" s="778"/>
      <c r="BN5" s="778"/>
      <c r="BO5" s="779"/>
      <c r="BP5" s="223" t="s">
        <v>76</v>
      </c>
      <c r="BQ5" s="210" t="s">
        <v>76</v>
      </c>
      <c r="BR5" s="210" t="s">
        <v>76</v>
      </c>
      <c r="BS5" s="210" t="s">
        <v>76</v>
      </c>
      <c r="BT5" s="210" t="s">
        <v>76</v>
      </c>
      <c r="BU5" s="210" t="s">
        <v>76</v>
      </c>
      <c r="BV5" s="171" t="s">
        <v>10</v>
      </c>
      <c r="BW5" s="171" t="s">
        <v>10</v>
      </c>
      <c r="BY5" s="485" t="s">
        <v>30</v>
      </c>
      <c r="BZ5" s="493" t="s">
        <v>30</v>
      </c>
      <c r="CA5" s="493" t="s">
        <v>30</v>
      </c>
      <c r="CB5" s="210" t="s">
        <v>75</v>
      </c>
      <c r="CC5" s="210" t="s">
        <v>75</v>
      </c>
      <c r="CD5" s="243" t="s">
        <v>75</v>
      </c>
      <c r="CE5" s="210" t="s">
        <v>75</v>
      </c>
      <c r="CF5" s="493" t="s">
        <v>30</v>
      </c>
      <c r="CG5" s="493" t="s">
        <v>30</v>
      </c>
      <c r="CH5" s="192" t="s">
        <v>33</v>
      </c>
      <c r="CI5" s="182" t="s">
        <v>33</v>
      </c>
      <c r="CJ5" s="712" t="s">
        <v>78</v>
      </c>
      <c r="CK5" s="712" t="s">
        <v>78</v>
      </c>
      <c r="CL5" s="712" t="s">
        <v>78</v>
      </c>
      <c r="CM5" s="224" t="s">
        <v>15</v>
      </c>
      <c r="CN5" s="205" t="s">
        <v>16</v>
      </c>
      <c r="CO5" s="311" t="s">
        <v>5</v>
      </c>
      <c r="CP5" s="252"/>
      <c r="CQ5" s="494" t="s">
        <v>30</v>
      </c>
      <c r="CR5" s="278"/>
      <c r="CS5" s="437" t="s">
        <v>38</v>
      </c>
      <c r="CT5" s="298" t="s">
        <v>5</v>
      </c>
      <c r="CU5" s="810"/>
      <c r="CV5" s="810"/>
      <c r="CW5" s="810"/>
      <c r="CX5" s="810"/>
      <c r="CY5" s="1063" t="s">
        <v>172</v>
      </c>
      <c r="CZ5" s="1063"/>
      <c r="DA5" s="1063"/>
      <c r="DB5" s="1063"/>
      <c r="DC5" s="1063"/>
      <c r="DD5" s="1063"/>
      <c r="DE5" s="1063"/>
      <c r="DF5" s="1063"/>
      <c r="DG5" s="1063"/>
      <c r="DH5" s="1063"/>
      <c r="DI5" s="1063"/>
      <c r="DJ5" s="1063"/>
      <c r="DK5" s="1063"/>
      <c r="DL5" s="1063"/>
      <c r="DM5" s="1063"/>
      <c r="DN5" s="1063"/>
      <c r="DO5" s="1063"/>
      <c r="DP5" s="1063"/>
      <c r="DQ5" s="1063"/>
      <c r="DR5" s="1063"/>
      <c r="DS5" s="1063"/>
      <c r="DT5" s="397"/>
      <c r="DU5" s="537" t="s">
        <v>59</v>
      </c>
      <c r="DV5" s="537" t="s">
        <v>59</v>
      </c>
      <c r="DW5" s="537" t="s">
        <v>59</v>
      </c>
      <c r="DX5" s="537" t="s">
        <v>59</v>
      </c>
      <c r="DY5" s="537" t="s">
        <v>59</v>
      </c>
      <c r="DZ5" s="537" t="s">
        <v>59</v>
      </c>
      <c r="EA5" s="538" t="s">
        <v>34</v>
      </c>
      <c r="EB5" s="538" t="s">
        <v>34</v>
      </c>
      <c r="EC5" s="538" t="s">
        <v>34</v>
      </c>
      <c r="ED5" s="538" t="s">
        <v>34</v>
      </c>
      <c r="EE5" s="538" t="s">
        <v>34</v>
      </c>
      <c r="EF5" s="538" t="s">
        <v>34</v>
      </c>
      <c r="EG5" s="552" t="s">
        <v>5</v>
      </c>
      <c r="EH5" s="550" t="s">
        <v>178</v>
      </c>
      <c r="EI5" s="541" t="s">
        <v>176</v>
      </c>
      <c r="EJ5" s="541" t="s">
        <v>176</v>
      </c>
      <c r="EK5" s="541" t="s">
        <v>176</v>
      </c>
      <c r="EL5" s="541" t="s">
        <v>176</v>
      </c>
      <c r="EM5" s="541" t="s">
        <v>176</v>
      </c>
      <c r="EN5" s="546" t="s">
        <v>176</v>
      </c>
      <c r="EO5" s="561" t="s">
        <v>177</v>
      </c>
      <c r="EP5" s="562" t="s">
        <v>177</v>
      </c>
      <c r="EQ5" s="562" t="s">
        <v>177</v>
      </c>
      <c r="ER5" s="562" t="s">
        <v>177</v>
      </c>
      <c r="ES5" s="562" t="s">
        <v>177</v>
      </c>
      <c r="ET5" s="562" t="s">
        <v>177</v>
      </c>
      <c r="EU5" s="563" t="s">
        <v>177</v>
      </c>
      <c r="EV5" s="560" t="s">
        <v>178</v>
      </c>
      <c r="EW5" s="550" t="s">
        <v>178</v>
      </c>
      <c r="EX5" s="550" t="s">
        <v>178</v>
      </c>
      <c r="EY5" s="550" t="s">
        <v>178</v>
      </c>
      <c r="EZ5" s="550" t="s">
        <v>178</v>
      </c>
      <c r="FA5" s="504"/>
      <c r="FB5" s="1010" t="s">
        <v>158</v>
      </c>
      <c r="FC5" s="1011"/>
      <c r="FD5" s="1011"/>
      <c r="FE5" s="835"/>
      <c r="FF5" s="836"/>
      <c r="FG5" s="836"/>
      <c r="FH5" s="837"/>
      <c r="FI5" s="1007" t="s">
        <v>196</v>
      </c>
      <c r="FJ5" s="1007"/>
      <c r="FK5" s="1007"/>
      <c r="FL5" s="1007"/>
      <c r="FM5" s="1007"/>
      <c r="FN5" s="1007"/>
      <c r="FO5" s="1007"/>
      <c r="FP5" s="1007"/>
      <c r="FQ5" s="1007"/>
      <c r="FR5" s="1007"/>
      <c r="FS5" s="1007"/>
      <c r="FT5" s="1007"/>
      <c r="FU5" s="1007"/>
      <c r="FV5" s="1007"/>
      <c r="FW5" s="1007"/>
      <c r="FX5" s="1007"/>
      <c r="FY5" s="1007"/>
      <c r="FZ5" s="1007"/>
      <c r="GA5" s="1007"/>
      <c r="GB5" s="1007"/>
      <c r="GC5" s="1007"/>
      <c r="GD5" s="1007"/>
      <c r="GE5" s="1007"/>
      <c r="GF5" s="1007"/>
      <c r="GG5" s="1007"/>
      <c r="GH5" s="1007"/>
      <c r="GI5" s="1007"/>
      <c r="GJ5" s="1007"/>
      <c r="GK5" s="1007"/>
      <c r="GL5" s="1007"/>
      <c r="GM5" s="1007"/>
      <c r="GN5" s="854"/>
      <c r="GO5" s="855"/>
      <c r="GP5" s="321">
        <f aca="true" t="shared" si="0" ref="GP5:GP34">COUNTIF(C5:GM5,"я")</f>
        <v>2</v>
      </c>
      <c r="GQ5" s="168">
        <f aca="true" t="shared" si="1" ref="GQ5:GQ34">COUNTIF(C5:GP5,"л")</f>
        <v>4</v>
      </c>
      <c r="GR5" s="168">
        <f aca="true" t="shared" si="2" ref="GR5:GR34">COUNTIF(C5:GQ5,"х")</f>
        <v>2</v>
      </c>
      <c r="GS5" s="168">
        <f aca="true" t="shared" si="3" ref="GS5:GS34">COUNTIF(C5:GR5,"и")</f>
        <v>1</v>
      </c>
      <c r="GT5" s="190">
        <f aca="true" t="shared" si="4" ref="GT5:GT34">COUNTIF(C5:GS5,"Дп")</f>
        <v>0</v>
      </c>
      <c r="GU5" s="190">
        <f>COUNTIF(C5:GT5,"/бх")</f>
        <v>0</v>
      </c>
      <c r="GV5" s="436">
        <f>COUNTIF(C5:GU5,"ис/фк")</f>
        <v>3</v>
      </c>
      <c r="GW5" s="190">
        <f aca="true" t="shared" si="5" ref="GW5:GW34">COUNTIF(C5:GV5,"г")</f>
        <v>6</v>
      </c>
      <c r="GX5" s="190">
        <f aca="true" t="shared" si="6" ref="GX5:GX34">COUNTIF(C5:GW5,"ф")</f>
        <v>1</v>
      </c>
      <c r="GY5" s="746">
        <f aca="true" t="shared" si="7" ref="GY5:GY34">COUNTIF(C5:GX5,"бх")</f>
        <v>6</v>
      </c>
      <c r="GZ5" s="190">
        <f aca="true" t="shared" si="8" ref="GZ5:GZ34">COUNTIF(C5:GY5,"пф")</f>
        <v>0</v>
      </c>
      <c r="HA5" s="190">
        <f aca="true" t="shared" si="9" ref="HA5:HA34">COUNTIF(C5:GZ5,"фл")</f>
        <v>6</v>
      </c>
      <c r="HB5" s="289">
        <f>COUNTIF(C5:HA5,"э(я)")</f>
        <v>0</v>
      </c>
      <c r="HC5" s="190">
        <f aca="true" t="shared" si="10" ref="HC5:HC34">COUNTIF(C5:HB5,"мб")</f>
        <v>0</v>
      </c>
      <c r="HD5" s="765">
        <f aca="true" t="shared" si="11" ref="HD5:HD34">COUNTIF(C5:HC5,"пр")</f>
        <v>6</v>
      </c>
      <c r="HE5" s="190">
        <f>COUNTIF(C5:HD5,"бж")</f>
        <v>7</v>
      </c>
      <c r="HF5" s="190">
        <f aca="true" t="shared" si="12" ref="HF5:HF34">COUNTIF(C5:HE5,"пс")</f>
        <v>2</v>
      </c>
      <c r="HG5" s="190">
        <f aca="true" t="shared" si="13" ref="HG5:HG34">COUNTIF(C5:HF5,"псз")</f>
        <v>0</v>
      </c>
      <c r="HH5" s="436">
        <f>COUNTIF(C5:HG5,"фк/ис")</f>
        <v>0</v>
      </c>
      <c r="HI5" s="190">
        <f aca="true" t="shared" si="14" ref="HI5:HI34">COUNTIF(C5:HH5,"им")</f>
        <v>4</v>
      </c>
      <c r="HJ5" s="190">
        <f>COUNTIF(C5:HI5,"эл")</f>
        <v>0</v>
      </c>
      <c r="HK5" s="190">
        <f>COUNTIF(C5:HJ5,"/а")</f>
        <v>1</v>
      </c>
      <c r="HL5" s="190">
        <f aca="true" t="shared" si="15" ref="HL5:HL34">COUNTIF(C5:HK5,"фз")</f>
        <v>6</v>
      </c>
      <c r="HM5" s="225">
        <f>COUNTIF(C5:HL5,"дп2")</f>
        <v>0</v>
      </c>
      <c r="HN5" s="243">
        <f aca="true" t="shared" si="16" ref="HN5:HN34">COUNTIF(C5:HM5,"псз")</f>
        <v>0</v>
      </c>
      <c r="HO5" s="243">
        <f>COUNTIF(C5:HN5,"мм")</f>
        <v>0</v>
      </c>
      <c r="HP5" s="690">
        <f aca="true" t="shared" si="17" ref="HP5:HP34">COUNTIF(C5:HO5,"па")</f>
        <v>0</v>
      </c>
      <c r="HQ5" s="401">
        <f aca="true" t="shared" si="18" ref="HQ5:HQ34">COUNTIF(C5:HP5,"б/")</f>
        <v>0</v>
      </c>
      <c r="HR5" s="653">
        <f>COUNTIF(C5:HQ5,"фк")</f>
        <v>10</v>
      </c>
      <c r="HS5" s="225">
        <f aca="true" t="shared" si="19" ref="HS5:HS34">COUNTIF(C5:HR5,"б/ис")</f>
        <v>6</v>
      </c>
      <c r="HT5" s="696">
        <f aca="true" t="shared" si="20" ref="HT5:HT34">COUNTIF(C5:HS5,"б")</f>
        <v>0</v>
      </c>
      <c r="HU5" s="231">
        <f aca="true" t="shared" si="21" ref="HU5:HU34">COUNTIF(C5:HT5,"а")</f>
        <v>5</v>
      </c>
      <c r="HV5" s="699">
        <f aca="true" t="shared" si="22" ref="HV5:HV34">COUNTIF(C5:HU5,"а/")</f>
        <v>1</v>
      </c>
      <c r="HW5" s="694">
        <f aca="true" t="shared" si="23" ref="HW5:HW34">COUNTIF(C5:HV5,"а/я")</f>
        <v>0</v>
      </c>
      <c r="HX5" s="262">
        <f aca="true" t="shared" si="24" ref="HX5:HX34">COUNTIF(C5:HW5,"ис")</f>
        <v>0</v>
      </c>
      <c r="HY5" s="231">
        <f aca="true" t="shared" si="25" ref="HY5:HY34">COUNTIF(C5:HX5,"э")</f>
        <v>0</v>
      </c>
      <c r="HZ5" s="701">
        <f>COUNTIF(C5:HY5,"фк/")</f>
        <v>3</v>
      </c>
      <c r="IA5" s="716">
        <f aca="true" t="shared" si="26" ref="IA5:IA34">COUNTIF(C5:HZ5,"/фк")</f>
        <v>2</v>
      </c>
      <c r="IB5" s="162"/>
    </row>
    <row r="6" spans="1:236" ht="12.75" customHeight="1" thickBot="1">
      <c r="A6" s="1022"/>
      <c r="B6" s="725" t="s">
        <v>4</v>
      </c>
      <c r="C6" s="707" t="s">
        <v>62</v>
      </c>
      <c r="D6" s="707" t="s">
        <v>62</v>
      </c>
      <c r="E6" s="419" t="s">
        <v>5</v>
      </c>
      <c r="F6" s="397"/>
      <c r="G6" s="397"/>
      <c r="H6" s="169" t="s">
        <v>12</v>
      </c>
      <c r="I6" s="707" t="s">
        <v>62</v>
      </c>
      <c r="J6" s="707" t="s">
        <v>62</v>
      </c>
      <c r="K6" s="231" t="s">
        <v>12</v>
      </c>
      <c r="L6" s="707" t="s">
        <v>62</v>
      </c>
      <c r="M6" s="426" t="s">
        <v>70</v>
      </c>
      <c r="N6" s="426" t="s">
        <v>70</v>
      </c>
      <c r="O6" s="397"/>
      <c r="P6" s="397"/>
      <c r="Q6" s="397"/>
      <c r="R6" s="426" t="s">
        <v>70</v>
      </c>
      <c r="S6" s="426" t="s">
        <v>70</v>
      </c>
      <c r="T6" s="419" t="s">
        <v>108</v>
      </c>
      <c r="U6" s="174" t="s">
        <v>35</v>
      </c>
      <c r="V6" s="174" t="s">
        <v>35</v>
      </c>
      <c r="W6" s="174" t="s">
        <v>6</v>
      </c>
      <c r="X6" s="175" t="s">
        <v>6</v>
      </c>
      <c r="Y6" s="209" t="s">
        <v>6</v>
      </c>
      <c r="Z6" s="235" t="s">
        <v>6</v>
      </c>
      <c r="AA6" s="205" t="s">
        <v>6</v>
      </c>
      <c r="AB6" s="973" t="s">
        <v>143</v>
      </c>
      <c r="AC6" s="974"/>
      <c r="AD6" s="974"/>
      <c r="AE6" s="974"/>
      <c r="AF6" s="974"/>
      <c r="AG6" s="974"/>
      <c r="AH6" s="974"/>
      <c r="AI6" s="974"/>
      <c r="AJ6" s="974"/>
      <c r="AK6" s="974"/>
      <c r="AL6" s="974"/>
      <c r="AM6" s="974"/>
      <c r="AN6" s="974"/>
      <c r="AO6" s="974"/>
      <c r="AP6" s="974"/>
      <c r="AQ6" s="974"/>
      <c r="AR6" s="974"/>
      <c r="AS6" s="974"/>
      <c r="AT6" s="974"/>
      <c r="AU6" s="974"/>
      <c r="AV6" s="974"/>
      <c r="AW6" s="974"/>
      <c r="AX6" s="974"/>
      <c r="AY6" s="974"/>
      <c r="AZ6" s="974"/>
      <c r="BA6" s="974"/>
      <c r="BB6" s="974"/>
      <c r="BC6" s="974"/>
      <c r="BD6" s="974"/>
      <c r="BE6" s="975"/>
      <c r="BF6" s="923" t="s">
        <v>38</v>
      </c>
      <c r="BG6" s="923" t="s">
        <v>38</v>
      </c>
      <c r="BH6" s="923" t="s">
        <v>38</v>
      </c>
      <c r="BI6" s="773" t="s">
        <v>62</v>
      </c>
      <c r="BJ6" s="306"/>
      <c r="BK6" s="208"/>
      <c r="BL6" s="208"/>
      <c r="BM6" s="208"/>
      <c r="BN6" s="208"/>
      <c r="BO6" s="776"/>
      <c r="BP6" s="219" t="s">
        <v>75</v>
      </c>
      <c r="BQ6" s="169" t="s">
        <v>75</v>
      </c>
      <c r="BR6" s="169" t="s">
        <v>75</v>
      </c>
      <c r="BS6" s="169" t="s">
        <v>75</v>
      </c>
      <c r="BT6" s="712" t="s">
        <v>78</v>
      </c>
      <c r="BU6" s="707" t="s">
        <v>62</v>
      </c>
      <c r="BV6" s="169" t="s">
        <v>10</v>
      </c>
      <c r="BW6" s="169" t="s">
        <v>10</v>
      </c>
      <c r="BX6" s="710" t="s">
        <v>62</v>
      </c>
      <c r="BY6" s="485" t="s">
        <v>30</v>
      </c>
      <c r="BZ6" s="485" t="s">
        <v>30</v>
      </c>
      <c r="CA6" s="485" t="s">
        <v>30</v>
      </c>
      <c r="CB6" s="707" t="s">
        <v>62</v>
      </c>
      <c r="CC6" s="707" t="s">
        <v>62</v>
      </c>
      <c r="CD6" s="712" t="s">
        <v>78</v>
      </c>
      <c r="CE6" s="169" t="s">
        <v>15</v>
      </c>
      <c r="CF6" s="485" t="s">
        <v>30</v>
      </c>
      <c r="CG6" s="485" t="s">
        <v>30</v>
      </c>
      <c r="CH6" s="190" t="s">
        <v>7</v>
      </c>
      <c r="CI6" s="205" t="s">
        <v>7</v>
      </c>
      <c r="CJ6" s="231" t="s">
        <v>7</v>
      </c>
      <c r="CK6" s="190" t="s">
        <v>7</v>
      </c>
      <c r="CL6" s="169" t="s">
        <v>7</v>
      </c>
      <c r="CM6" s="232" t="s">
        <v>7</v>
      </c>
      <c r="CN6" s="297" t="s">
        <v>16</v>
      </c>
      <c r="CO6" s="182" t="s">
        <v>33</v>
      </c>
      <c r="CP6" s="182" t="s">
        <v>33</v>
      </c>
      <c r="CQ6" s="495" t="s">
        <v>30</v>
      </c>
      <c r="CR6" s="434" t="s">
        <v>33</v>
      </c>
      <c r="CS6" s="707" t="s">
        <v>62</v>
      </c>
      <c r="CT6" s="515" t="s">
        <v>33</v>
      </c>
      <c r="CU6" s="182"/>
      <c r="CV6" s="182"/>
      <c r="CW6" s="182"/>
      <c r="CX6" s="182"/>
      <c r="CY6" s="707" t="s">
        <v>62</v>
      </c>
      <c r="CZ6" s="707" t="s">
        <v>62</v>
      </c>
      <c r="DA6" s="397"/>
      <c r="DB6" s="397"/>
      <c r="DC6" s="397"/>
      <c r="DD6" s="552" t="s">
        <v>17</v>
      </c>
      <c r="DE6" s="555" t="s">
        <v>154</v>
      </c>
      <c r="DF6" s="555" t="s">
        <v>154</v>
      </c>
      <c r="DG6" s="707" t="s">
        <v>62</v>
      </c>
      <c r="DH6" s="707" t="s">
        <v>62</v>
      </c>
      <c r="DI6" s="397"/>
      <c r="DJ6" s="397"/>
      <c r="DK6" s="707" t="s">
        <v>62</v>
      </c>
      <c r="DL6" s="707" t="s">
        <v>62</v>
      </c>
      <c r="DM6" s="707" t="s">
        <v>62</v>
      </c>
      <c r="DN6" s="707" t="s">
        <v>62</v>
      </c>
      <c r="DO6" s="707" t="s">
        <v>62</v>
      </c>
      <c r="DP6" s="555" t="s">
        <v>154</v>
      </c>
      <c r="DQ6" s="552" t="s">
        <v>5</v>
      </c>
      <c r="DR6" s="552" t="s">
        <v>5</v>
      </c>
      <c r="DS6" s="570" t="s">
        <v>5</v>
      </c>
      <c r="DT6" s="397"/>
      <c r="DU6" s="589" t="s">
        <v>106</v>
      </c>
      <c r="DV6" s="589" t="s">
        <v>106</v>
      </c>
      <c r="DW6" s="589" t="s">
        <v>106</v>
      </c>
      <c r="DX6" s="589" t="s">
        <v>106</v>
      </c>
      <c r="DY6" s="589" t="s">
        <v>106</v>
      </c>
      <c r="DZ6" s="589" t="s">
        <v>106</v>
      </c>
      <c r="EA6" s="590" t="s">
        <v>34</v>
      </c>
      <c r="EB6" s="590" t="s">
        <v>34</v>
      </c>
      <c r="EC6" s="590" t="s">
        <v>34</v>
      </c>
      <c r="ED6" s="590" t="s">
        <v>34</v>
      </c>
      <c r="EE6" s="590" t="s">
        <v>34</v>
      </c>
      <c r="EF6" s="590" t="s">
        <v>34</v>
      </c>
      <c r="EG6" s="707" t="s">
        <v>62</v>
      </c>
      <c r="EH6" s="591" t="s">
        <v>152</v>
      </c>
      <c r="EI6" s="592" t="s">
        <v>176</v>
      </c>
      <c r="EJ6" s="592" t="s">
        <v>176</v>
      </c>
      <c r="EK6" s="592" t="s">
        <v>176</v>
      </c>
      <c r="EL6" s="592" t="s">
        <v>176</v>
      </c>
      <c r="EM6" s="592" t="s">
        <v>176</v>
      </c>
      <c r="EN6" s="593" t="s">
        <v>176</v>
      </c>
      <c r="EO6" s="594" t="s">
        <v>177</v>
      </c>
      <c r="EP6" s="595" t="s">
        <v>177</v>
      </c>
      <c r="EQ6" s="595" t="s">
        <v>177</v>
      </c>
      <c r="ER6" s="595" t="s">
        <v>177</v>
      </c>
      <c r="ES6" s="595" t="s">
        <v>177</v>
      </c>
      <c r="ET6" s="595" t="s">
        <v>177</v>
      </c>
      <c r="EU6" s="614" t="s">
        <v>177</v>
      </c>
      <c r="EX6" s="397"/>
      <c r="EY6" s="397"/>
      <c r="EZ6" s="397"/>
      <c r="FA6" s="888" t="s">
        <v>36</v>
      </c>
      <c r="FB6" s="1018" t="s">
        <v>85</v>
      </c>
      <c r="FC6" s="961"/>
      <c r="FD6" s="961"/>
      <c r="FE6" s="830"/>
      <c r="FF6" s="767"/>
      <c r="FG6" s="767"/>
      <c r="FH6" s="831"/>
      <c r="FI6" s="817" t="s">
        <v>43</v>
      </c>
      <c r="FJ6" s="474" t="s">
        <v>43</v>
      </c>
      <c r="FK6" s="474" t="s">
        <v>43</v>
      </c>
      <c r="FL6" s="474" t="s">
        <v>43</v>
      </c>
      <c r="FM6" s="474" t="s">
        <v>43</v>
      </c>
      <c r="FN6" s="474" t="s">
        <v>43</v>
      </c>
      <c r="FO6" s="195" t="s">
        <v>37</v>
      </c>
      <c r="FP6" s="208" t="s">
        <v>37</v>
      </c>
      <c r="FQ6" s="195" t="s">
        <v>37</v>
      </c>
      <c r="FR6" s="707" t="s">
        <v>62</v>
      </c>
      <c r="FS6" s="707" t="s">
        <v>62</v>
      </c>
      <c r="FT6" s="707" t="s">
        <v>62</v>
      </c>
      <c r="FU6" s="419" t="s">
        <v>44</v>
      </c>
      <c r="FV6" s="648" t="s">
        <v>153</v>
      </c>
      <c r="FW6" s="440" t="s">
        <v>44</v>
      </c>
      <c r="FX6" s="190" t="s">
        <v>37</v>
      </c>
      <c r="FY6" s="187" t="s">
        <v>37</v>
      </c>
      <c r="FZ6" s="426" t="s">
        <v>35</v>
      </c>
      <c r="GA6" s="426" t="s">
        <v>35</v>
      </c>
      <c r="GB6" s="426" t="s">
        <v>35</v>
      </c>
      <c r="GC6" s="426" t="s">
        <v>35</v>
      </c>
      <c r="GD6" s="710" t="s">
        <v>62</v>
      </c>
      <c r="GE6" s="643" t="s">
        <v>5</v>
      </c>
      <c r="GF6" s="190" t="s">
        <v>44</v>
      </c>
      <c r="GG6" s="190" t="s">
        <v>44</v>
      </c>
      <c r="GH6" s="190" t="s">
        <v>44</v>
      </c>
      <c r="GI6" s="301" t="s">
        <v>44</v>
      </c>
      <c r="GJ6" s="648" t="s">
        <v>153</v>
      </c>
      <c r="GK6" s="643" t="s">
        <v>5</v>
      </c>
      <c r="GL6" s="643" t="s">
        <v>17</v>
      </c>
      <c r="GM6" s="742" t="s">
        <v>77</v>
      </c>
      <c r="GN6" s="222"/>
      <c r="GO6" s="195"/>
      <c r="GP6" s="321">
        <f>COUNTIF(C6:GM6,"я")</f>
        <v>1</v>
      </c>
      <c r="GQ6" s="168">
        <f>COUNTIF(C6:GP6,"л")</f>
        <v>2</v>
      </c>
      <c r="GR6" s="168">
        <f>COUNTIF(C6:GQ6,"х")</f>
        <v>2</v>
      </c>
      <c r="GS6" s="168">
        <f t="shared" si="3"/>
        <v>6</v>
      </c>
      <c r="GT6" s="190">
        <f t="shared" si="4"/>
        <v>4</v>
      </c>
      <c r="GU6" s="190">
        <f>COUNTIF(C6:GT6,"/бх")</f>
        <v>6</v>
      </c>
      <c r="GV6" s="436">
        <f>COUNTIF(C6:GU6,"ис/фк")</f>
        <v>0</v>
      </c>
      <c r="GW6" s="190">
        <f t="shared" si="5"/>
        <v>6</v>
      </c>
      <c r="GX6" s="190">
        <f>COUNTIF(C6:GW6,"ф")</f>
        <v>1</v>
      </c>
      <c r="GY6" s="746">
        <f>COUNTIF(C6:GX6,"бх")</f>
        <v>0</v>
      </c>
      <c r="GZ6" s="190">
        <f>COUNTIF(C6:GY6,"пф")</f>
        <v>0</v>
      </c>
      <c r="HA6" s="190">
        <f>COUNTIF(C6:GZ6,"фл")</f>
        <v>1</v>
      </c>
      <c r="HB6" s="289">
        <f>COUNTIF(C6:HA6,"э(я)")</f>
        <v>1</v>
      </c>
      <c r="HC6" s="190">
        <f>COUNTIF(C6:HB6,"мб")</f>
        <v>5</v>
      </c>
      <c r="HD6" s="765">
        <f>COUNTIF(C6:HC6,"пр")</f>
        <v>6</v>
      </c>
      <c r="HE6" s="190">
        <f>COUNTIF(C6:HD6,"бж")</f>
        <v>7</v>
      </c>
      <c r="HF6" s="190">
        <f>COUNTIF(C6:HE6,"пс")</f>
        <v>4</v>
      </c>
      <c r="HG6" s="190">
        <f>COUNTIF(C6:HF6,"псз")</f>
        <v>6</v>
      </c>
      <c r="HH6" s="436">
        <f>COUNTIF(C6:HG6,"фк/ис")</f>
        <v>0</v>
      </c>
      <c r="HI6" s="190">
        <f>COUNTIF(C6:HH6,"им")</f>
        <v>4</v>
      </c>
      <c r="HJ6" s="190">
        <f>COUNTIF(C6:HI6,"эл")</f>
        <v>2</v>
      </c>
      <c r="HK6" s="190">
        <f>COUNTIF(C6:HJ6,"/а")</f>
        <v>1</v>
      </c>
      <c r="HL6" s="190">
        <f>COUNTIF(C6:HK6,"фз")</f>
        <v>6</v>
      </c>
      <c r="HM6" s="225">
        <f>COUNTIF(C6:HL6,"дп2")</f>
        <v>3</v>
      </c>
      <c r="HN6" s="243">
        <f>COUNTIF(C6:HM6,"псз")</f>
        <v>6</v>
      </c>
      <c r="HO6" s="243">
        <f>COUNTIF(C6:HN6,"мм")</f>
        <v>6</v>
      </c>
      <c r="HP6" s="690">
        <f>COUNTIF(C6:HO6,"па")</f>
        <v>0</v>
      </c>
      <c r="HQ6" s="401">
        <f>COUNTIF(C6:HP6,"б/")</f>
        <v>0</v>
      </c>
      <c r="HR6" s="653">
        <f>COUNTIF(C6:HQ6,"фк")</f>
        <v>25</v>
      </c>
      <c r="HS6" s="225">
        <f>COUNTIF(C6:HR6,"б/ис")</f>
        <v>0</v>
      </c>
      <c r="HT6" s="696">
        <f>COUNTIF(C6:HS6,"б")</f>
        <v>5</v>
      </c>
      <c r="HU6" s="205">
        <f>COUNTIF(C6:HT6,"а")</f>
        <v>6</v>
      </c>
      <c r="HV6" s="699">
        <f>COUNTIF(C6:HU6,"а/")</f>
        <v>2</v>
      </c>
      <c r="HW6" s="694">
        <f>COUNTIF(C6:HV6,"а/я")</f>
        <v>0</v>
      </c>
      <c r="HX6" s="262">
        <f>COUNTIF(C6:HW6,"ис")</f>
        <v>6</v>
      </c>
      <c r="HY6" s="205">
        <f>COUNTIF(C6:HX6,"э")</f>
        <v>0</v>
      </c>
      <c r="HZ6" s="688">
        <f>COUNTIF(C6:HY6,"фк/")</f>
        <v>2</v>
      </c>
      <c r="IA6" s="716">
        <f t="shared" si="26"/>
        <v>0</v>
      </c>
      <c r="IB6" s="162"/>
    </row>
    <row r="7" spans="1:236" s="19" customFormat="1" ht="12.75" customHeight="1" thickBot="1">
      <c r="A7" s="1022"/>
      <c r="B7" s="726" t="s">
        <v>8</v>
      </c>
      <c r="C7" s="239" t="s">
        <v>7</v>
      </c>
      <c r="D7" s="205" t="s">
        <v>7</v>
      </c>
      <c r="E7" s="231" t="s">
        <v>7</v>
      </c>
      <c r="F7" s="169" t="s">
        <v>7</v>
      </c>
      <c r="G7" s="232" t="s">
        <v>7</v>
      </c>
      <c r="H7" s="232" t="s">
        <v>7</v>
      </c>
      <c r="I7" s="171" t="s">
        <v>5</v>
      </c>
      <c r="J7" s="171" t="s">
        <v>5</v>
      </c>
      <c r="K7" s="171"/>
      <c r="L7" s="171" t="s">
        <v>5</v>
      </c>
      <c r="M7" s="426" t="s">
        <v>70</v>
      </c>
      <c r="N7" s="426" t="s">
        <v>70</v>
      </c>
      <c r="P7" s="20"/>
      <c r="Q7" s="707" t="s">
        <v>62</v>
      </c>
      <c r="R7" s="426" t="s">
        <v>70</v>
      </c>
      <c r="S7" s="426" t="s">
        <v>70</v>
      </c>
      <c r="T7" s="419" t="s">
        <v>108</v>
      </c>
      <c r="U7" s="169" t="s">
        <v>35</v>
      </c>
      <c r="V7" s="169" t="s">
        <v>35</v>
      </c>
      <c r="W7" s="174"/>
      <c r="X7" s="181" t="s">
        <v>12</v>
      </c>
      <c r="Y7" s="209" t="s">
        <v>12</v>
      </c>
      <c r="Z7" s="174" t="s">
        <v>12</v>
      </c>
      <c r="AA7" s="256" t="s">
        <v>12</v>
      </c>
      <c r="AB7" s="258" t="s">
        <v>6</v>
      </c>
      <c r="AC7" s="233" t="s">
        <v>9</v>
      </c>
      <c r="AD7" s="169" t="s">
        <v>9</v>
      </c>
      <c r="AE7" s="177" t="s">
        <v>35</v>
      </c>
      <c r="AF7" s="174" t="s">
        <v>35</v>
      </c>
      <c r="AG7" s="169" t="s">
        <v>6</v>
      </c>
      <c r="AH7" s="219" t="s">
        <v>6</v>
      </c>
      <c r="AI7" s="169" t="s">
        <v>6</v>
      </c>
      <c r="AJ7" s="224" t="s">
        <v>6</v>
      </c>
      <c r="AK7" s="231" t="s">
        <v>6</v>
      </c>
      <c r="AL7" s="171" t="s">
        <v>15</v>
      </c>
      <c r="AN7" s="169" t="s">
        <v>5</v>
      </c>
      <c r="AO7" s="171"/>
      <c r="AP7" s="878" t="s">
        <v>5</v>
      </c>
      <c r="AQ7" s="707" t="s">
        <v>62</v>
      </c>
      <c r="AR7" s="177" t="s">
        <v>35</v>
      </c>
      <c r="AS7" s="707" t="s">
        <v>62</v>
      </c>
      <c r="AT7" s="174" t="s">
        <v>35</v>
      </c>
      <c r="AU7" s="707" t="s">
        <v>62</v>
      </c>
      <c r="AV7" s="707" t="s">
        <v>62</v>
      </c>
      <c r="AW7" s="707" t="s">
        <v>62</v>
      </c>
      <c r="AX7" s="707" t="s">
        <v>62</v>
      </c>
      <c r="AY7" s="234" t="s">
        <v>15</v>
      </c>
      <c r="AZ7" s="276" t="s">
        <v>15</v>
      </c>
      <c r="BA7" s="1015" t="s">
        <v>131</v>
      </c>
      <c r="BB7" s="1015"/>
      <c r="BC7" s="1015"/>
      <c r="BD7" s="1015"/>
      <c r="BE7" s="1069"/>
      <c r="BF7" s="43" t="s">
        <v>5</v>
      </c>
      <c r="BG7" s="43" t="s">
        <v>5</v>
      </c>
      <c r="BH7" s="43" t="s">
        <v>5</v>
      </c>
      <c r="BI7" s="881" t="s">
        <v>40</v>
      </c>
      <c r="BJ7" s="181"/>
      <c r="BK7" s="171"/>
      <c r="BL7" s="171"/>
      <c r="BM7" s="171"/>
      <c r="BN7" s="171"/>
      <c r="BO7" s="218"/>
      <c r="BP7" s="1006" t="s">
        <v>309</v>
      </c>
      <c r="BQ7" s="1006"/>
      <c r="BR7" s="1006"/>
      <c r="BS7" s="1006"/>
      <c r="BT7" s="1006"/>
      <c r="BU7" s="1006"/>
      <c r="BV7" s="1006"/>
      <c r="BW7" s="1006"/>
      <c r="BX7" s="1006"/>
      <c r="BY7" s="1006"/>
      <c r="BZ7" s="1006"/>
      <c r="CA7" s="1006"/>
      <c r="CB7" s="1006"/>
      <c r="CC7" s="1006"/>
      <c r="CD7" s="1006"/>
      <c r="CE7" s="1006"/>
      <c r="CF7" s="1006"/>
      <c r="CG7" s="1006"/>
      <c r="CH7" s="1006"/>
      <c r="CI7" s="1006"/>
      <c r="CJ7" s="1006"/>
      <c r="CK7" s="1006"/>
      <c r="CL7" s="1006"/>
      <c r="CM7" s="1006"/>
      <c r="CN7" s="1006"/>
      <c r="CO7" s="1006"/>
      <c r="CP7" s="1006"/>
      <c r="CQ7" s="1006"/>
      <c r="CR7" s="1006"/>
      <c r="CS7" s="1006"/>
      <c r="CT7" s="1006"/>
      <c r="CU7" s="797"/>
      <c r="CV7" s="797"/>
      <c r="CW7" s="797"/>
      <c r="CX7" s="797"/>
      <c r="CY7" s="786" t="s">
        <v>34</v>
      </c>
      <c r="CZ7" s="538" t="s">
        <v>34</v>
      </c>
      <c r="DA7" s="538" t="s">
        <v>34</v>
      </c>
      <c r="DB7" s="538" t="s">
        <v>34</v>
      </c>
      <c r="DC7" s="538" t="s">
        <v>34</v>
      </c>
      <c r="DD7" s="538" t="s">
        <v>34</v>
      </c>
      <c r="DE7" s="541" t="s">
        <v>176</v>
      </c>
      <c r="DF7" s="541" t="s">
        <v>176</v>
      </c>
      <c r="DG7" s="541" t="s">
        <v>176</v>
      </c>
      <c r="DH7" s="541" t="s">
        <v>176</v>
      </c>
      <c r="DI7" s="541" t="s">
        <v>176</v>
      </c>
      <c r="DJ7" s="546" t="s">
        <v>176</v>
      </c>
      <c r="DK7" s="545" t="s">
        <v>30</v>
      </c>
      <c r="DL7" s="545" t="s">
        <v>30</v>
      </c>
      <c r="DM7" s="545" t="s">
        <v>30</v>
      </c>
      <c r="DN7" s="545" t="s">
        <v>30</v>
      </c>
      <c r="DO7" s="545" t="s">
        <v>30</v>
      </c>
      <c r="DP7" s="545" t="s">
        <v>30</v>
      </c>
      <c r="DQ7" s="555" t="s">
        <v>154</v>
      </c>
      <c r="DR7" s="707" t="s">
        <v>62</v>
      </c>
      <c r="DS7" s="707" t="s">
        <v>62</v>
      </c>
      <c r="DT7" s="967" t="s">
        <v>195</v>
      </c>
      <c r="DU7" s="951"/>
      <c r="DV7" s="951"/>
      <c r="DW7" s="951"/>
      <c r="DX7" s="951"/>
      <c r="DY7" s="951"/>
      <c r="DZ7" s="951"/>
      <c r="EA7" s="951"/>
      <c r="EB7" s="951"/>
      <c r="EC7" s="951"/>
      <c r="ED7" s="951"/>
      <c r="EE7" s="951"/>
      <c r="EF7" s="951"/>
      <c r="EG7" s="951"/>
      <c r="EH7" s="951"/>
      <c r="EI7" s="951"/>
      <c r="EJ7" s="951"/>
      <c r="EK7" s="951"/>
      <c r="EL7" s="951"/>
      <c r="EM7" s="951"/>
      <c r="EN7" s="951"/>
      <c r="EO7" s="951"/>
      <c r="EP7" s="951"/>
      <c r="EQ7" s="951"/>
      <c r="ER7" s="951"/>
      <c r="ES7" s="951"/>
      <c r="ET7" s="951"/>
      <c r="EU7" s="951"/>
      <c r="EV7" s="951"/>
      <c r="EW7" s="951"/>
      <c r="EX7" s="951"/>
      <c r="EY7" s="951"/>
      <c r="EZ7" s="968"/>
      <c r="FA7" s="892" t="s">
        <v>61</v>
      </c>
      <c r="FB7" s="1012" t="s">
        <v>182</v>
      </c>
      <c r="FC7" s="1013"/>
      <c r="FD7" s="1013"/>
      <c r="FE7" s="827"/>
      <c r="FF7" s="798"/>
      <c r="FG7" s="798"/>
      <c r="FH7" s="828"/>
      <c r="FI7" s="818" t="s">
        <v>43</v>
      </c>
      <c r="FJ7" s="468" t="s">
        <v>43</v>
      </c>
      <c r="FK7" s="468" t="s">
        <v>43</v>
      </c>
      <c r="FL7" s="468" t="s">
        <v>43</v>
      </c>
      <c r="FM7" s="468" t="s">
        <v>43</v>
      </c>
      <c r="FN7" s="468" t="s">
        <v>43</v>
      </c>
      <c r="FO7" s="707" t="s">
        <v>62</v>
      </c>
      <c r="FP7" s="707" t="s">
        <v>62</v>
      </c>
      <c r="FQ7" s="481" t="s">
        <v>59</v>
      </c>
      <c r="FR7" s="481" t="s">
        <v>59</v>
      </c>
      <c r="FS7" s="481" t="s">
        <v>59</v>
      </c>
      <c r="FT7" s="481" t="s">
        <v>59</v>
      </c>
      <c r="FU7" s="208"/>
      <c r="FV7" s="208"/>
      <c r="FW7" s="208"/>
      <c r="FX7" s="208"/>
      <c r="FY7" s="644" t="s">
        <v>5</v>
      </c>
      <c r="FZ7" s="707" t="s">
        <v>62</v>
      </c>
      <c r="GA7" s="643" t="s">
        <v>77</v>
      </c>
      <c r="GB7" s="648" t="s">
        <v>153</v>
      </c>
      <c r="GC7" s="710" t="s">
        <v>62</v>
      </c>
      <c r="GD7" s="648" t="s">
        <v>153</v>
      </c>
      <c r="GE7" s="710" t="s">
        <v>62</v>
      </c>
      <c r="GF7" s="710" t="s">
        <v>62</v>
      </c>
      <c r="GG7" s="643" t="s">
        <v>5</v>
      </c>
      <c r="GH7" s="710" t="s">
        <v>62</v>
      </c>
      <c r="GI7" s="710" t="s">
        <v>62</v>
      </c>
      <c r="GJ7" s="710" t="s">
        <v>62</v>
      </c>
      <c r="GK7" s="710" t="s">
        <v>62</v>
      </c>
      <c r="GL7" s="710" t="s">
        <v>62</v>
      </c>
      <c r="GM7" s="849" t="s">
        <v>62</v>
      </c>
      <c r="GN7" s="306"/>
      <c r="GO7" s="208"/>
      <c r="GP7" s="321">
        <f>COUNTIF(C7:GM7,"я")</f>
        <v>3</v>
      </c>
      <c r="GQ7" s="168">
        <f t="shared" si="1"/>
        <v>4</v>
      </c>
      <c r="GR7" s="168">
        <f t="shared" si="2"/>
        <v>0</v>
      </c>
      <c r="GS7" s="168">
        <f t="shared" si="3"/>
        <v>6</v>
      </c>
      <c r="GT7" s="190">
        <f t="shared" si="4"/>
        <v>4</v>
      </c>
      <c r="GU7" s="190">
        <f aca="true" t="shared" si="27" ref="GU7:GU34">COUNTIF(C7:GT7,"/бх")</f>
        <v>0</v>
      </c>
      <c r="GV7" s="436">
        <f aca="true" t="shared" si="28" ref="GV7:GV34">COUNTIF(C7:GU7,"ис/фк")</f>
        <v>0</v>
      </c>
      <c r="GW7" s="190">
        <f t="shared" si="5"/>
        <v>6</v>
      </c>
      <c r="GX7" s="190">
        <f t="shared" si="6"/>
        <v>0</v>
      </c>
      <c r="GY7" s="746">
        <f t="shared" si="7"/>
        <v>4</v>
      </c>
      <c r="GZ7" s="190">
        <f t="shared" si="8"/>
        <v>0</v>
      </c>
      <c r="HA7" s="190">
        <f t="shared" si="9"/>
        <v>0</v>
      </c>
      <c r="HB7" s="289">
        <f aca="true" t="shared" si="29" ref="HB7:HB34">COUNTIF(C7:HA7,"э(я)")</f>
        <v>0</v>
      </c>
      <c r="HC7" s="190">
        <f t="shared" si="10"/>
        <v>0</v>
      </c>
      <c r="HD7" s="765">
        <f t="shared" si="11"/>
        <v>6</v>
      </c>
      <c r="HE7" s="190">
        <f aca="true" t="shared" si="30" ref="HE7:HE34">COUNTIF(C7:HD7,"бж")</f>
        <v>0</v>
      </c>
      <c r="HF7" s="190">
        <f t="shared" si="12"/>
        <v>0</v>
      </c>
      <c r="HG7" s="190">
        <f t="shared" si="13"/>
        <v>6</v>
      </c>
      <c r="HH7" s="436">
        <f aca="true" t="shared" si="31" ref="HH7:HH34">COUNTIF(C7:HG7,"фк/ис")</f>
        <v>0</v>
      </c>
      <c r="HI7" s="190">
        <f t="shared" si="14"/>
        <v>0</v>
      </c>
      <c r="HJ7" s="190">
        <f aca="true" t="shared" si="32" ref="HJ7:HJ34">COUNTIF(C7:HI7,"эл")</f>
        <v>2</v>
      </c>
      <c r="HK7" s="190">
        <f aca="true" t="shared" si="33" ref="HK7:HK34">COUNTIF(C7:HJ7,"/а")</f>
        <v>1</v>
      </c>
      <c r="HL7" s="190">
        <f t="shared" si="15"/>
        <v>7</v>
      </c>
      <c r="HM7" s="225">
        <f aca="true" t="shared" si="34" ref="HM7:HM34">COUNTIF(C7:HL7,"дп2")</f>
        <v>1</v>
      </c>
      <c r="HN7" s="243">
        <f t="shared" si="16"/>
        <v>6</v>
      </c>
      <c r="HO7" s="243">
        <f aca="true" t="shared" si="35" ref="HO7:HO34">COUNTIF(C7:HN7,"мм")</f>
        <v>0</v>
      </c>
      <c r="HP7" s="690">
        <f t="shared" si="17"/>
        <v>0</v>
      </c>
      <c r="HQ7" s="401">
        <f t="shared" si="18"/>
        <v>0</v>
      </c>
      <c r="HR7" s="653">
        <f aca="true" t="shared" si="36" ref="HR7:HR34">COUNTIF(C7:HQ7,"фк")</f>
        <v>21</v>
      </c>
      <c r="HS7" s="225">
        <f t="shared" si="19"/>
        <v>0</v>
      </c>
      <c r="HT7" s="696">
        <f t="shared" si="20"/>
        <v>6</v>
      </c>
      <c r="HU7" s="205">
        <f t="shared" si="21"/>
        <v>10</v>
      </c>
      <c r="HV7" s="699">
        <f t="shared" si="22"/>
        <v>0</v>
      </c>
      <c r="HW7" s="694">
        <f t="shared" si="23"/>
        <v>0</v>
      </c>
      <c r="HX7" s="262">
        <f t="shared" si="24"/>
        <v>6</v>
      </c>
      <c r="HY7" s="205">
        <f t="shared" si="25"/>
        <v>2</v>
      </c>
      <c r="HZ7" s="688">
        <f aca="true" t="shared" si="37" ref="HZ7:HZ34">COUNTIF(C7:HY7,"фк/")</f>
        <v>0</v>
      </c>
      <c r="IA7" s="716">
        <f t="shared" si="26"/>
        <v>0</v>
      </c>
      <c r="IB7" s="162"/>
    </row>
    <row r="8" spans="1:236" s="19" customFormat="1" ht="12.75" customHeight="1" thickBot="1">
      <c r="A8" s="1022"/>
      <c r="B8" s="726" t="s">
        <v>13</v>
      </c>
      <c r="C8" s="275" t="s">
        <v>35</v>
      </c>
      <c r="D8" s="174" t="s">
        <v>35</v>
      </c>
      <c r="E8" s="425" t="s">
        <v>70</v>
      </c>
      <c r="F8" s="20"/>
      <c r="G8" s="171" t="s">
        <v>5</v>
      </c>
      <c r="H8" s="171" t="s">
        <v>17</v>
      </c>
      <c r="I8" s="20"/>
      <c r="J8" s="20"/>
      <c r="K8" s="20"/>
      <c r="L8" s="741"/>
      <c r="M8" s="20"/>
      <c r="N8" s="205"/>
      <c r="O8" s="205" t="s">
        <v>7</v>
      </c>
      <c r="P8" s="239"/>
      <c r="Q8" s="239"/>
      <c r="R8" s="171" t="s">
        <v>7</v>
      </c>
      <c r="S8" s="235"/>
      <c r="T8" s="426" t="s">
        <v>70</v>
      </c>
      <c r="U8" s="205" t="s">
        <v>7</v>
      </c>
      <c r="V8" s="205" t="s">
        <v>7</v>
      </c>
      <c r="W8" s="20"/>
      <c r="X8" s="219" t="s">
        <v>7</v>
      </c>
      <c r="Y8" s="209" t="s">
        <v>7</v>
      </c>
      <c r="Z8" s="171" t="s">
        <v>7</v>
      </c>
      <c r="AA8" s="256" t="s">
        <v>7</v>
      </c>
      <c r="AB8" s="382"/>
      <c r="AD8" s="270"/>
      <c r="AE8" s="171" t="s">
        <v>35</v>
      </c>
      <c r="AF8" s="171" t="s">
        <v>35</v>
      </c>
      <c r="AG8" s="20"/>
      <c r="AH8" s="20"/>
      <c r="AI8" s="171" t="s">
        <v>15</v>
      </c>
      <c r="AJ8" s="208" t="s">
        <v>17</v>
      </c>
      <c r="AK8" s="20"/>
      <c r="AL8" s="20"/>
      <c r="AM8" s="205" t="s">
        <v>12</v>
      </c>
      <c r="AN8" s="171" t="s">
        <v>12</v>
      </c>
      <c r="AO8" s="20"/>
      <c r="AP8" s="205" t="s">
        <v>12</v>
      </c>
      <c r="AQ8" s="20"/>
      <c r="AR8" s="171" t="s">
        <v>35</v>
      </c>
      <c r="AS8" s="259" t="s">
        <v>12</v>
      </c>
      <c r="AT8" s="171" t="s">
        <v>35</v>
      </c>
      <c r="AU8" s="20"/>
      <c r="AV8" s="20"/>
      <c r="AW8" s="20"/>
      <c r="AX8" s="311" t="s">
        <v>216</v>
      </c>
      <c r="AY8" s="20"/>
      <c r="AZ8" s="20"/>
      <c r="BA8" s="672" t="s">
        <v>11</v>
      </c>
      <c r="BB8" s="672" t="s">
        <v>11</v>
      </c>
      <c r="BC8" s="673" t="s">
        <v>11</v>
      </c>
      <c r="BD8" s="673" t="s">
        <v>11</v>
      </c>
      <c r="BE8" s="674" t="s">
        <v>11</v>
      </c>
      <c r="BF8" s="1072" t="s">
        <v>192</v>
      </c>
      <c r="BG8" s="986"/>
      <c r="BH8" s="986"/>
      <c r="BI8" s="881" t="s">
        <v>11</v>
      </c>
      <c r="BJ8" s="175"/>
      <c r="BK8" s="176"/>
      <c r="BL8" s="176"/>
      <c r="BM8" s="176"/>
      <c r="BN8" s="176"/>
      <c r="BO8" s="272"/>
      <c r="BP8" s="219" t="s">
        <v>5</v>
      </c>
      <c r="BQ8" s="169" t="s">
        <v>5</v>
      </c>
      <c r="BR8" s="169" t="s">
        <v>5</v>
      </c>
      <c r="BS8" s="231" t="s">
        <v>5</v>
      </c>
      <c r="BU8" s="20"/>
      <c r="BW8" s="187" t="s">
        <v>16</v>
      </c>
      <c r="BX8" s="732" t="s">
        <v>5</v>
      </c>
      <c r="BZ8" s="20"/>
      <c r="CA8" s="20"/>
      <c r="CB8" s="169" t="s">
        <v>15</v>
      </c>
      <c r="CC8" s="169" t="s">
        <v>15</v>
      </c>
      <c r="CD8" s="231" t="s">
        <v>16</v>
      </c>
      <c r="CE8" s="231" t="s">
        <v>16</v>
      </c>
      <c r="CF8" s="169" t="s">
        <v>6</v>
      </c>
      <c r="CG8" s="169" t="s">
        <v>6</v>
      </c>
      <c r="CH8" s="169" t="s">
        <v>6</v>
      </c>
      <c r="CI8" s="231" t="s">
        <v>16</v>
      </c>
      <c r="CJ8" s="230" t="s">
        <v>15</v>
      </c>
      <c r="CK8" s="224" t="s">
        <v>15</v>
      </c>
      <c r="CL8" s="231" t="s">
        <v>15</v>
      </c>
      <c r="CN8" s="169" t="s">
        <v>15</v>
      </c>
      <c r="CO8" s="169" t="s">
        <v>6</v>
      </c>
      <c r="CP8" s="171" t="s">
        <v>15</v>
      </c>
      <c r="CQ8" s="191" t="s">
        <v>75</v>
      </c>
      <c r="CR8" s="219" t="s">
        <v>6</v>
      </c>
      <c r="CS8" s="169" t="s">
        <v>6</v>
      </c>
      <c r="CT8" s="183" t="s">
        <v>75</v>
      </c>
      <c r="CU8" s="182"/>
      <c r="CV8" s="182"/>
      <c r="CW8" s="182"/>
      <c r="CX8" s="182"/>
      <c r="CY8" s="584" t="s">
        <v>34</v>
      </c>
      <c r="CZ8" s="535" t="s">
        <v>34</v>
      </c>
      <c r="DA8" s="535" t="s">
        <v>34</v>
      </c>
      <c r="DB8" s="535" t="s">
        <v>34</v>
      </c>
      <c r="DC8" s="535" t="s">
        <v>34</v>
      </c>
      <c r="DD8" s="535" t="s">
        <v>34</v>
      </c>
      <c r="DE8" s="483" t="s">
        <v>176</v>
      </c>
      <c r="DF8" s="483" t="s">
        <v>176</v>
      </c>
      <c r="DG8" s="483" t="s">
        <v>176</v>
      </c>
      <c r="DH8" s="483" t="s">
        <v>176</v>
      </c>
      <c r="DI8" s="483" t="s">
        <v>176</v>
      </c>
      <c r="DJ8" s="483" t="s">
        <v>176</v>
      </c>
      <c r="DL8" s="20"/>
      <c r="DM8" s="20"/>
      <c r="DN8" s="555" t="s">
        <v>154</v>
      </c>
      <c r="DO8" s="555" t="s">
        <v>154</v>
      </c>
      <c r="DQ8" s="545" t="s">
        <v>30</v>
      </c>
      <c r="DR8" s="559" t="s">
        <v>30</v>
      </c>
      <c r="DS8" s="559" t="s">
        <v>30</v>
      </c>
      <c r="DT8" s="559" t="s">
        <v>30</v>
      </c>
      <c r="DU8" s="559" t="s">
        <v>30</v>
      </c>
      <c r="DV8" s="559" t="s">
        <v>30</v>
      </c>
      <c r="DW8" s="558" t="s">
        <v>152</v>
      </c>
      <c r="DX8" s="558" t="s">
        <v>152</v>
      </c>
      <c r="DZ8" s="596" t="s">
        <v>154</v>
      </c>
      <c r="EB8" s="545" t="s">
        <v>30</v>
      </c>
      <c r="EC8" s="20"/>
      <c r="ED8" s="20"/>
      <c r="EE8" s="20"/>
      <c r="EF8" s="20"/>
      <c r="EG8" s="20"/>
      <c r="EI8" s="558" t="s">
        <v>152</v>
      </c>
      <c r="EK8" s="20"/>
      <c r="EL8" s="20"/>
      <c r="EO8" s="633" t="s">
        <v>38</v>
      </c>
      <c r="EP8" s="631" t="s">
        <v>38</v>
      </c>
      <c r="EQ8" s="20"/>
      <c r="ER8" s="20"/>
      <c r="ES8" s="636" t="s">
        <v>38</v>
      </c>
      <c r="ET8" s="636" t="s">
        <v>38</v>
      </c>
      <c r="EU8" s="631" t="s">
        <v>38</v>
      </c>
      <c r="EV8" s="311" t="s">
        <v>209</v>
      </c>
      <c r="EW8" s="311" t="s">
        <v>209</v>
      </c>
      <c r="EX8" s="311" t="s">
        <v>209</v>
      </c>
      <c r="EY8" s="311" t="s">
        <v>209</v>
      </c>
      <c r="EZ8" s="311" t="s">
        <v>209</v>
      </c>
      <c r="FA8" s="893" t="s">
        <v>61</v>
      </c>
      <c r="FB8" s="1014"/>
      <c r="FC8" s="1015"/>
      <c r="FD8" s="1015"/>
      <c r="FE8" s="827"/>
      <c r="FF8" s="798"/>
      <c r="FG8" s="798"/>
      <c r="FH8" s="828"/>
      <c r="FI8" s="818" t="s">
        <v>43</v>
      </c>
      <c r="FJ8" s="468" t="s">
        <v>43</v>
      </c>
      <c r="FK8" s="468" t="s">
        <v>43</v>
      </c>
      <c r="FL8" s="468" t="s">
        <v>43</v>
      </c>
      <c r="FM8" s="468" t="s">
        <v>43</v>
      </c>
      <c r="FN8" s="468" t="s">
        <v>43</v>
      </c>
      <c r="FO8" s="649" t="s">
        <v>46</v>
      </c>
      <c r="FP8" s="649" t="s">
        <v>46</v>
      </c>
      <c r="FQ8" s="481" t="s">
        <v>106</v>
      </c>
      <c r="FR8" s="481" t="s">
        <v>106</v>
      </c>
      <c r="FS8" s="481" t="s">
        <v>106</v>
      </c>
      <c r="FT8" s="481" t="s">
        <v>106</v>
      </c>
      <c r="FU8" s="481" t="s">
        <v>106</v>
      </c>
      <c r="FV8" s="481" t="s">
        <v>106</v>
      </c>
      <c r="FW8" s="481" t="s">
        <v>106</v>
      </c>
      <c r="FX8" s="481" t="s">
        <v>106</v>
      </c>
      <c r="FY8" s="649" t="s">
        <v>46</v>
      </c>
      <c r="GA8" s="190" t="s">
        <v>37</v>
      </c>
      <c r="GC8" s="649" t="s">
        <v>46</v>
      </c>
      <c r="GE8" s="645" t="s">
        <v>37</v>
      </c>
      <c r="GF8" s="645" t="s">
        <v>37</v>
      </c>
      <c r="GG8" s="649" t="s">
        <v>46</v>
      </c>
      <c r="GH8" s="643" t="s">
        <v>5</v>
      </c>
      <c r="GI8" s="481" t="s">
        <v>106</v>
      </c>
      <c r="GK8" s="649" t="s">
        <v>46</v>
      </c>
      <c r="GL8" s="208" t="s">
        <v>37</v>
      </c>
      <c r="GM8" s="325" t="s">
        <v>37</v>
      </c>
      <c r="GN8" s="222"/>
      <c r="GO8" s="195"/>
      <c r="GP8" s="321">
        <f>COUNTIF(C8:GM8,"я")</f>
        <v>8</v>
      </c>
      <c r="GQ8" s="168">
        <f>COUNTIF(C8:GP8,"л")</f>
        <v>4</v>
      </c>
      <c r="GR8" s="168">
        <f>COUNTIF(C8:GQ8,"х")</f>
        <v>0</v>
      </c>
      <c r="GS8" s="168">
        <f t="shared" si="3"/>
        <v>6</v>
      </c>
      <c r="GT8" s="190">
        <f t="shared" si="4"/>
        <v>2</v>
      </c>
      <c r="GU8" s="190">
        <f t="shared" si="27"/>
        <v>9</v>
      </c>
      <c r="GV8" s="436">
        <f t="shared" si="28"/>
        <v>0</v>
      </c>
      <c r="GW8" s="190">
        <f t="shared" si="5"/>
        <v>7</v>
      </c>
      <c r="GX8" s="190">
        <f>COUNTIF(C8:GW8,"ф")</f>
        <v>4</v>
      </c>
      <c r="GY8" s="746">
        <f>COUNTIF(C8:GX8,"бх")</f>
        <v>0</v>
      </c>
      <c r="GZ8" s="190">
        <f>COUNTIF(C8:GY8,"пф")</f>
        <v>0</v>
      </c>
      <c r="HA8" s="190">
        <f>COUNTIF(C8:GZ8,"фл")</f>
        <v>0</v>
      </c>
      <c r="HB8" s="289">
        <f t="shared" si="29"/>
        <v>3</v>
      </c>
      <c r="HC8" s="190">
        <f>COUNTIF(C8:HB8,"мб")</f>
        <v>5</v>
      </c>
      <c r="HD8" s="765">
        <f>COUNTIF(C8:HC8,"пр")</f>
        <v>6</v>
      </c>
      <c r="HE8" s="190">
        <f>COUNTIF(C8:HD8,"бж")</f>
        <v>0</v>
      </c>
      <c r="HF8" s="190">
        <f>COUNTIF(C8:HE8,"пс")</f>
        <v>0</v>
      </c>
      <c r="HG8" s="190">
        <f>COUNTIF(C8:HF8,"псз")</f>
        <v>6</v>
      </c>
      <c r="HH8" s="436">
        <f t="shared" si="31"/>
        <v>0</v>
      </c>
      <c r="HI8" s="190">
        <f>COUNTIF(C8:HH8,"им")</f>
        <v>2</v>
      </c>
      <c r="HJ8" s="190">
        <f t="shared" si="32"/>
        <v>0</v>
      </c>
      <c r="HK8" s="190">
        <f t="shared" si="33"/>
        <v>0</v>
      </c>
      <c r="HL8" s="190">
        <f>COUNTIF(C8:HK8,"фз")</f>
        <v>7</v>
      </c>
      <c r="HM8" s="225">
        <f t="shared" si="34"/>
        <v>3</v>
      </c>
      <c r="HN8" s="243">
        <f>COUNTIF(C8:HM8,"псз")</f>
        <v>6</v>
      </c>
      <c r="HO8" s="243">
        <f t="shared" si="35"/>
        <v>0</v>
      </c>
      <c r="HP8" s="690">
        <f>COUNTIF(C8:HO8,"па")</f>
        <v>6</v>
      </c>
      <c r="HQ8" s="401">
        <f>COUNTIF(C8:HP8,"б/")</f>
        <v>0</v>
      </c>
      <c r="HR8" s="653">
        <f t="shared" si="36"/>
        <v>0</v>
      </c>
      <c r="HS8" s="225">
        <f>COUNTIF(C8:HR8,"б/ис")</f>
        <v>0</v>
      </c>
      <c r="HT8" s="696">
        <f>COUNTIF(C8:HS8,"б")</f>
        <v>6</v>
      </c>
      <c r="HU8" s="205">
        <f>COUNTIF(C8:HT8,"а")</f>
        <v>7</v>
      </c>
      <c r="HV8" s="699">
        <f>COUNTIF(C8:HU8,"а/")</f>
        <v>2</v>
      </c>
      <c r="HW8" s="694">
        <f>COUNTIF(C8:HV8,"а/я")</f>
        <v>0</v>
      </c>
      <c r="HX8" s="262">
        <f>COUNTIF(C8:HW8,"ис")</f>
        <v>8</v>
      </c>
      <c r="HY8" s="205">
        <f>COUNTIF(C8:HX8,"э")</f>
        <v>0</v>
      </c>
      <c r="HZ8" s="688">
        <f t="shared" si="37"/>
        <v>0</v>
      </c>
      <c r="IA8" s="716">
        <f t="shared" si="26"/>
        <v>0</v>
      </c>
      <c r="IB8" s="162"/>
    </row>
    <row r="9" spans="1:236" s="19" customFormat="1" ht="12.75" customHeight="1" thickBot="1">
      <c r="A9" s="1023"/>
      <c r="B9" s="511" t="s">
        <v>27</v>
      </c>
      <c r="C9" s="219" t="s">
        <v>35</v>
      </c>
      <c r="D9" s="233" t="s">
        <v>35</v>
      </c>
      <c r="E9" s="391" t="s">
        <v>70</v>
      </c>
      <c r="F9" s="153"/>
      <c r="G9" s="153"/>
      <c r="H9" s="167"/>
      <c r="I9" s="230"/>
      <c r="J9" s="241"/>
      <c r="K9" s="167"/>
      <c r="L9" s="167"/>
      <c r="M9" s="251"/>
      <c r="N9" s="230"/>
      <c r="O9" s="251"/>
      <c r="P9" s="171" t="s">
        <v>9</v>
      </c>
      <c r="Q9" s="171" t="s">
        <v>9</v>
      </c>
      <c r="R9" s="266"/>
      <c r="S9" s="251"/>
      <c r="T9" s="426" t="s">
        <v>70</v>
      </c>
      <c r="U9" s="167"/>
      <c r="V9" s="167"/>
      <c r="W9" s="186"/>
      <c r="X9" s="193"/>
      <c r="Y9" s="277" t="s">
        <v>17</v>
      </c>
      <c r="Z9" s="155"/>
      <c r="AA9" s="437" t="s">
        <v>38</v>
      </c>
      <c r="AB9" s="1052" t="s">
        <v>205</v>
      </c>
      <c r="AC9" s="1053"/>
      <c r="AD9" s="1053"/>
      <c r="AE9" s="1054"/>
      <c r="AF9" s="1054"/>
      <c r="AG9" s="1054"/>
      <c r="AH9" s="1054"/>
      <c r="AI9" s="1054"/>
      <c r="AJ9" s="1054"/>
      <c r="AK9" s="1054"/>
      <c r="AL9" s="1054"/>
      <c r="AM9" s="1054"/>
      <c r="AN9" s="1054"/>
      <c r="AO9" s="1054"/>
      <c r="AP9" s="1054"/>
      <c r="AQ9" s="1054"/>
      <c r="AR9" s="1054"/>
      <c r="AS9" s="1053"/>
      <c r="AT9" s="1054"/>
      <c r="AU9" s="1054"/>
      <c r="AV9" s="1054"/>
      <c r="AW9" s="1054"/>
      <c r="AX9" s="1054"/>
      <c r="AY9" s="1054"/>
      <c r="AZ9" s="1054"/>
      <c r="BA9" s="1053"/>
      <c r="BB9" s="1053"/>
      <c r="BC9" s="1053"/>
      <c r="BD9" s="1053"/>
      <c r="BE9" s="1055"/>
      <c r="BF9" s="1066"/>
      <c r="BG9" s="1067"/>
      <c r="BH9" s="1068"/>
      <c r="BI9" s="774"/>
      <c r="BJ9" s="801" t="s">
        <v>237</v>
      </c>
      <c r="BK9" s="802" t="s">
        <v>237</v>
      </c>
      <c r="BL9" s="802" t="s">
        <v>244</v>
      </c>
      <c r="BM9" s="802" t="s">
        <v>244</v>
      </c>
      <c r="BN9" s="802" t="s">
        <v>245</v>
      </c>
      <c r="BO9" s="803" t="s">
        <v>245</v>
      </c>
      <c r="BP9" s="212"/>
      <c r="BQ9" s="212"/>
      <c r="BR9" s="212"/>
      <c r="BS9" s="212"/>
      <c r="BT9" s="171" t="s">
        <v>5</v>
      </c>
      <c r="BU9" s="171" t="s">
        <v>5</v>
      </c>
      <c r="BV9" s="212"/>
      <c r="BW9" s="189" t="s">
        <v>16</v>
      </c>
      <c r="BX9" s="212"/>
      <c r="BY9" s="212"/>
      <c r="BZ9" s="230"/>
      <c r="CA9" s="230"/>
      <c r="CB9" s="251"/>
      <c r="CC9" s="265"/>
      <c r="CD9" s="296" t="s">
        <v>16</v>
      </c>
      <c r="CE9" s="296" t="s">
        <v>16</v>
      </c>
      <c r="CF9" s="212"/>
      <c r="CG9" s="212"/>
      <c r="CH9" s="212"/>
      <c r="CI9" s="296" t="s">
        <v>16</v>
      </c>
      <c r="CJ9" s="212"/>
      <c r="CK9" s="212"/>
      <c r="CL9" s="212"/>
      <c r="CM9" s="212"/>
      <c r="CN9" s="213" t="s">
        <v>7</v>
      </c>
      <c r="CO9" s="241" t="s">
        <v>7</v>
      </c>
      <c r="CP9" s="224" t="s">
        <v>7</v>
      </c>
      <c r="CQ9" s="221" t="s">
        <v>7</v>
      </c>
      <c r="CR9" s="219" t="s">
        <v>7</v>
      </c>
      <c r="CS9" s="232" t="s">
        <v>7</v>
      </c>
      <c r="CT9" s="259" t="s">
        <v>7</v>
      </c>
      <c r="CU9" s="153"/>
      <c r="CV9" s="153"/>
      <c r="CW9" s="153"/>
      <c r="CX9" s="153"/>
      <c r="CY9" s="787"/>
      <c r="CZ9" s="521"/>
      <c r="DA9" s="179"/>
      <c r="DB9" s="179"/>
      <c r="DC9" s="179"/>
      <c r="DD9" s="521"/>
      <c r="DE9" s="521"/>
      <c r="DF9" s="521"/>
      <c r="DG9" s="153"/>
      <c r="DH9" s="521"/>
      <c r="DI9" s="179"/>
      <c r="DJ9" s="179"/>
      <c r="DK9" s="179"/>
      <c r="DL9" s="179"/>
      <c r="DM9" s="155"/>
      <c r="DN9" s="167"/>
      <c r="DO9" s="154"/>
      <c r="DP9" s="521"/>
      <c r="DQ9" s="154"/>
      <c r="DR9" s="154"/>
      <c r="DS9" s="274"/>
      <c r="DT9" s="464"/>
      <c r="DU9" s="729" t="s">
        <v>152</v>
      </c>
      <c r="DV9" s="729" t="s">
        <v>152</v>
      </c>
      <c r="DW9" s="213"/>
      <c r="DX9" s="523"/>
      <c r="DY9" s="463"/>
      <c r="DZ9" s="463"/>
      <c r="EA9" s="456"/>
      <c r="EB9" s="463"/>
      <c r="EC9" s="463"/>
      <c r="ED9" s="477"/>
      <c r="EE9" s="477"/>
      <c r="EF9" s="477"/>
      <c r="EG9" s="179"/>
      <c r="EH9" s="477"/>
      <c r="EI9" s="625"/>
      <c r="EJ9" s="452"/>
      <c r="EK9" s="463"/>
      <c r="EL9" s="477"/>
      <c r="EM9" s="477"/>
      <c r="EN9" s="564"/>
      <c r="EO9" s="630" t="s">
        <v>38</v>
      </c>
      <c r="EP9" s="630" t="s">
        <v>38</v>
      </c>
      <c r="EQ9" s="452"/>
      <c r="ER9" s="153"/>
      <c r="ES9" s="631" t="s">
        <v>38</v>
      </c>
      <c r="ET9" s="635" t="s">
        <v>38</v>
      </c>
      <c r="EU9" s="20"/>
      <c r="EV9" s="565" t="s">
        <v>209</v>
      </c>
      <c r="EW9" s="565" t="s">
        <v>209</v>
      </c>
      <c r="EX9" s="565" t="s">
        <v>209</v>
      </c>
      <c r="EY9" s="565" t="s">
        <v>209</v>
      </c>
      <c r="EZ9" s="565" t="s">
        <v>209</v>
      </c>
      <c r="FA9" s="534"/>
      <c r="FB9" s="1019"/>
      <c r="FC9" s="1020"/>
      <c r="FD9" s="1020"/>
      <c r="FE9" s="838" t="s">
        <v>237</v>
      </c>
      <c r="FF9" s="809" t="s">
        <v>237</v>
      </c>
      <c r="FG9" s="809" t="s">
        <v>261</v>
      </c>
      <c r="FH9" s="839" t="s">
        <v>261</v>
      </c>
      <c r="FI9" s="821" t="s">
        <v>176</v>
      </c>
      <c r="FJ9" s="482" t="s">
        <v>176</v>
      </c>
      <c r="FM9" s="482" t="s">
        <v>176</v>
      </c>
      <c r="FO9" s="176"/>
      <c r="FP9" s="461"/>
      <c r="FQ9" s="176"/>
      <c r="FS9" s="195"/>
      <c r="FT9" s="195"/>
      <c r="FU9" s="481" t="s">
        <v>59</v>
      </c>
      <c r="FV9" s="481" t="s">
        <v>59</v>
      </c>
      <c r="FW9" s="481" t="s">
        <v>59</v>
      </c>
      <c r="FX9" s="481" t="s">
        <v>59</v>
      </c>
      <c r="FY9" s="367"/>
      <c r="FZ9" s="644" t="s">
        <v>5</v>
      </c>
      <c r="GA9" s="367"/>
      <c r="GB9" s="367"/>
      <c r="GC9" s="367"/>
      <c r="GD9" s="367"/>
      <c r="GF9" s="644" t="s">
        <v>77</v>
      </c>
      <c r="GI9" s="481" t="s">
        <v>59</v>
      </c>
      <c r="GJ9" s="396"/>
      <c r="GK9" s="426" t="s">
        <v>35</v>
      </c>
      <c r="GL9" s="426" t="s">
        <v>35</v>
      </c>
      <c r="GN9" s="173"/>
      <c r="GO9" s="153"/>
      <c r="GP9" s="321">
        <f>COUNTIF(C9:GM9,"я")</f>
        <v>0</v>
      </c>
      <c r="GQ9" s="168">
        <f>COUNTIF(C9:GP9,"л")</f>
        <v>0</v>
      </c>
      <c r="GR9" s="168">
        <f>COUNTIF(C9:GQ9,"х")</f>
        <v>2</v>
      </c>
      <c r="GS9" s="168">
        <f t="shared" si="3"/>
        <v>4</v>
      </c>
      <c r="GT9" s="190">
        <f t="shared" si="4"/>
        <v>2</v>
      </c>
      <c r="GU9" s="190">
        <f t="shared" si="27"/>
        <v>0</v>
      </c>
      <c r="GV9" s="436">
        <f t="shared" si="28"/>
        <v>0</v>
      </c>
      <c r="GW9" s="190">
        <f t="shared" si="5"/>
        <v>2</v>
      </c>
      <c r="GX9" s="190">
        <f>COUNTIF(C9:GW9,"ф")</f>
        <v>4</v>
      </c>
      <c r="GY9" s="746">
        <f>COUNTIF(C9:GX9,"бх")</f>
        <v>5</v>
      </c>
      <c r="GZ9" s="190">
        <f>COUNTIF(C9:GY9,"пф")</f>
        <v>0</v>
      </c>
      <c r="HA9" s="190">
        <f>COUNTIF(C9:GZ9,"фл")</f>
        <v>0</v>
      </c>
      <c r="HB9" s="289">
        <f t="shared" si="29"/>
        <v>2</v>
      </c>
      <c r="HC9" s="190">
        <f>COUNTIF(C9:HB9,"мб")</f>
        <v>0</v>
      </c>
      <c r="HD9" s="765">
        <f>COUNTIF(C9:HC9,"пр")</f>
        <v>0</v>
      </c>
      <c r="HE9" s="190">
        <f>COUNTIF(C9:HD9,"бж")</f>
        <v>0</v>
      </c>
      <c r="HF9" s="190">
        <f>COUNTIF(C9:HE9,"пс")</f>
        <v>0</v>
      </c>
      <c r="HG9" s="190">
        <f>COUNTIF(C9:HF9,"псз")</f>
        <v>0</v>
      </c>
      <c r="HH9" s="436">
        <f t="shared" si="31"/>
        <v>0</v>
      </c>
      <c r="HI9" s="190">
        <f>COUNTIF(C9:HH9,"им")</f>
        <v>0</v>
      </c>
      <c r="HJ9" s="190">
        <f t="shared" si="32"/>
        <v>0</v>
      </c>
      <c r="HK9" s="190">
        <f t="shared" si="33"/>
        <v>1</v>
      </c>
      <c r="HL9" s="190">
        <f>COUNTIF(C9:HK9,"фз")</f>
        <v>3</v>
      </c>
      <c r="HM9" s="225">
        <f t="shared" si="34"/>
        <v>0</v>
      </c>
      <c r="HN9" s="243">
        <f>COUNTIF(C9:HM9,"псз")</f>
        <v>0</v>
      </c>
      <c r="HO9" s="243">
        <f t="shared" si="35"/>
        <v>0</v>
      </c>
      <c r="HP9" s="690">
        <f>COUNTIF(C9:HO9,"па")</f>
        <v>0</v>
      </c>
      <c r="HQ9" s="401">
        <f>COUNTIF(C9:HP9,"б/")</f>
        <v>0</v>
      </c>
      <c r="HR9" s="653">
        <f t="shared" si="36"/>
        <v>0</v>
      </c>
      <c r="HS9" s="225">
        <f>COUNTIF(C9:HR9,"б/ис")</f>
        <v>0</v>
      </c>
      <c r="HT9" s="696">
        <f>COUNTIF(C9:HS9,"б")</f>
        <v>2</v>
      </c>
      <c r="HU9" s="205">
        <f>COUNTIF(C9:HT9,"а")</f>
        <v>7</v>
      </c>
      <c r="HV9" s="699">
        <f>COUNTIF(C9:HU9,"а/")</f>
        <v>1</v>
      </c>
      <c r="HW9" s="694">
        <f>COUNTIF(C9:HV9,"а/я")</f>
        <v>0</v>
      </c>
      <c r="HX9" s="262">
        <f>COUNTIF(C9:HW9,"ис")</f>
        <v>7</v>
      </c>
      <c r="HY9" s="205">
        <f>COUNTIF(C9:HX9,"э")</f>
        <v>2</v>
      </c>
      <c r="HZ9" s="688">
        <f t="shared" si="37"/>
        <v>0</v>
      </c>
      <c r="IA9" s="716">
        <f t="shared" si="26"/>
        <v>0</v>
      </c>
      <c r="IB9" s="162"/>
    </row>
    <row r="10" spans="1:236" s="19" customFormat="1" ht="12.75" customHeight="1" thickBot="1">
      <c r="A10" s="1041" t="s">
        <v>14</v>
      </c>
      <c r="B10" s="724" t="s">
        <v>3</v>
      </c>
      <c r="C10" s="982" t="s">
        <v>204</v>
      </c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82"/>
      <c r="AH10" s="982"/>
      <c r="AI10" s="982"/>
      <c r="AJ10" s="982"/>
      <c r="AK10" s="982"/>
      <c r="AL10" s="982"/>
      <c r="AM10" s="982"/>
      <c r="AN10" s="982"/>
      <c r="AO10" s="982"/>
      <c r="AP10" s="982"/>
      <c r="AQ10" s="982"/>
      <c r="AR10" s="982"/>
      <c r="AS10" s="982"/>
      <c r="AT10" s="982"/>
      <c r="AU10" s="982"/>
      <c r="AV10" s="982"/>
      <c r="AW10" s="982"/>
      <c r="AX10" s="982"/>
      <c r="AY10" s="982"/>
      <c r="AZ10" s="982"/>
      <c r="BA10" s="983"/>
      <c r="BB10" s="983"/>
      <c r="BC10" s="983"/>
      <c r="BD10" s="983"/>
      <c r="BE10" s="1042"/>
      <c r="BF10" s="197" t="s">
        <v>12</v>
      </c>
      <c r="BG10" s="63" t="s">
        <v>12</v>
      </c>
      <c r="BH10" s="196" t="s">
        <v>12</v>
      </c>
      <c r="BI10" s="887" t="s">
        <v>12</v>
      </c>
      <c r="BJ10" s="777"/>
      <c r="BK10" s="778"/>
      <c r="BL10" s="778"/>
      <c r="BM10" s="778"/>
      <c r="BN10" s="778"/>
      <c r="BO10" s="779"/>
      <c r="BP10" s="236" t="s">
        <v>7</v>
      </c>
      <c r="BQ10" s="210" t="s">
        <v>7</v>
      </c>
      <c r="BR10" s="210" t="s">
        <v>7</v>
      </c>
      <c r="BS10" s="210" t="s">
        <v>7</v>
      </c>
      <c r="BT10" s="210" t="s">
        <v>7</v>
      </c>
      <c r="BU10" s="210" t="s">
        <v>7</v>
      </c>
      <c r="BV10" s="226" t="s">
        <v>6</v>
      </c>
      <c r="BW10" s="210" t="s">
        <v>6</v>
      </c>
      <c r="BX10" s="493" t="s">
        <v>30</v>
      </c>
      <c r="BY10" s="225" t="s">
        <v>6</v>
      </c>
      <c r="BZ10" s="210" t="s">
        <v>6</v>
      </c>
      <c r="CA10" s="210" t="s">
        <v>6</v>
      </c>
      <c r="CB10" s="171" t="s">
        <v>5</v>
      </c>
      <c r="CC10" s="205" t="s">
        <v>5</v>
      </c>
      <c r="CD10" s="707" t="s">
        <v>62</v>
      </c>
      <c r="CE10" s="231" t="s">
        <v>5</v>
      </c>
      <c r="CF10" s="225" t="s">
        <v>75</v>
      </c>
      <c r="CG10" s="194" t="s">
        <v>75</v>
      </c>
      <c r="CH10" s="194" t="s">
        <v>75</v>
      </c>
      <c r="CI10" s="210" t="s">
        <v>75</v>
      </c>
      <c r="CJ10" s="493" t="s">
        <v>30</v>
      </c>
      <c r="CK10" s="493" t="s">
        <v>30</v>
      </c>
      <c r="CL10" s="169" t="s">
        <v>5</v>
      </c>
      <c r="CM10" s="493" t="s">
        <v>30</v>
      </c>
      <c r="CN10" s="169" t="s">
        <v>75</v>
      </c>
      <c r="CO10" s="707" t="s">
        <v>62</v>
      </c>
      <c r="CP10" s="227" t="s">
        <v>10</v>
      </c>
      <c r="CQ10" s="237" t="s">
        <v>10</v>
      </c>
      <c r="CR10" s="493" t="s">
        <v>30</v>
      </c>
      <c r="CS10" s="493" t="s">
        <v>30</v>
      </c>
      <c r="CT10" s="227" t="s">
        <v>6</v>
      </c>
      <c r="CU10" s="169"/>
      <c r="CV10" s="169"/>
      <c r="CW10" s="169"/>
      <c r="CX10" s="169"/>
      <c r="CY10" s="788" t="s">
        <v>152</v>
      </c>
      <c r="CZ10" s="707" t="s">
        <v>62</v>
      </c>
      <c r="DA10" s="707" t="s">
        <v>62</v>
      </c>
      <c r="DB10" s="707" t="s">
        <v>62</v>
      </c>
      <c r="DC10" s="707" t="s">
        <v>62</v>
      </c>
      <c r="DD10" s="707" t="s">
        <v>62</v>
      </c>
      <c r="DE10" s="552" t="s">
        <v>17</v>
      </c>
      <c r="DF10" s="552" t="s">
        <v>77</v>
      </c>
      <c r="DG10" s="231"/>
      <c r="DH10" s="707" t="s">
        <v>62</v>
      </c>
      <c r="DI10" s="707" t="s">
        <v>62</v>
      </c>
      <c r="DJ10" s="707" t="s">
        <v>62</v>
      </c>
      <c r="DL10" s="552" t="s">
        <v>5</v>
      </c>
      <c r="DM10" s="552" t="s">
        <v>77</v>
      </c>
      <c r="DN10" s="552" t="s">
        <v>5</v>
      </c>
      <c r="DO10" s="552" t="s">
        <v>5</v>
      </c>
      <c r="DP10" s="208"/>
      <c r="DQ10" s="628" t="s">
        <v>152</v>
      </c>
      <c r="DR10" s="555" t="s">
        <v>154</v>
      </c>
      <c r="DS10" s="555" t="s">
        <v>154</v>
      </c>
      <c r="DT10" s="547" t="s">
        <v>177</v>
      </c>
      <c r="DU10" s="547" t="s">
        <v>177</v>
      </c>
      <c r="DV10" s="547" t="s">
        <v>177</v>
      </c>
      <c r="DW10" s="547" t="s">
        <v>177</v>
      </c>
      <c r="DX10" s="547" t="s">
        <v>177</v>
      </c>
      <c r="DY10" s="547" t="s">
        <v>177</v>
      </c>
      <c r="EA10" s="20"/>
      <c r="EB10" s="481" t="s">
        <v>59</v>
      </c>
      <c r="EC10" s="481" t="s">
        <v>59</v>
      </c>
      <c r="ED10" s="481" t="s">
        <v>59</v>
      </c>
      <c r="EE10" s="481" t="s">
        <v>59</v>
      </c>
      <c r="EF10" s="481" t="s">
        <v>59</v>
      </c>
      <c r="EG10" s="481" t="s">
        <v>59</v>
      </c>
      <c r="EH10" s="535" t="s">
        <v>34</v>
      </c>
      <c r="EI10" s="535" t="s">
        <v>34</v>
      </c>
      <c r="EJ10" s="535" t="s">
        <v>34</v>
      </c>
      <c r="EK10" s="535" t="s">
        <v>34</v>
      </c>
      <c r="EL10" s="538" t="s">
        <v>34</v>
      </c>
      <c r="EM10" s="538" t="s">
        <v>34</v>
      </c>
      <c r="EN10" s="567" t="s">
        <v>154</v>
      </c>
      <c r="EO10" s="568" t="s">
        <v>176</v>
      </c>
      <c r="EP10" s="569" t="s">
        <v>176</v>
      </c>
      <c r="EQ10" s="569" t="s">
        <v>176</v>
      </c>
      <c r="ER10" s="569" t="s">
        <v>176</v>
      </c>
      <c r="ES10" s="569" t="s">
        <v>176</v>
      </c>
      <c r="ET10" s="569" t="s">
        <v>176</v>
      </c>
      <c r="EU10" s="705" t="s">
        <v>176</v>
      </c>
      <c r="EV10" s="707" t="s">
        <v>62</v>
      </c>
      <c r="EW10" s="707" t="s">
        <v>62</v>
      </c>
      <c r="EX10" s="707" t="s">
        <v>62</v>
      </c>
      <c r="EY10" s="707" t="s">
        <v>62</v>
      </c>
      <c r="EZ10" s="707" t="s">
        <v>62</v>
      </c>
      <c r="FA10" s="891" t="s">
        <v>53</v>
      </c>
      <c r="FB10" s="1004" t="s">
        <v>314</v>
      </c>
      <c r="FC10" s="1005"/>
      <c r="FD10" s="1005"/>
      <c r="FE10" s="840"/>
      <c r="FF10" s="841"/>
      <c r="FG10" s="841"/>
      <c r="FH10" s="866"/>
      <c r="FI10" s="941" t="s">
        <v>198</v>
      </c>
      <c r="FJ10" s="941"/>
      <c r="FK10" s="941"/>
      <c r="FL10" s="941"/>
      <c r="FM10" s="941"/>
      <c r="FN10" s="941"/>
      <c r="FO10" s="941"/>
      <c r="FP10" s="941"/>
      <c r="FQ10" s="941"/>
      <c r="FR10" s="941"/>
      <c r="FS10" s="941"/>
      <c r="FT10" s="941"/>
      <c r="FU10" s="941"/>
      <c r="FV10" s="941"/>
      <c r="FW10" s="941"/>
      <c r="FX10" s="941"/>
      <c r="FY10" s="941"/>
      <c r="FZ10" s="941"/>
      <c r="GA10" s="941"/>
      <c r="GB10" s="941"/>
      <c r="GC10" s="941"/>
      <c r="GD10" s="941"/>
      <c r="GE10" s="941"/>
      <c r="GF10" s="941"/>
      <c r="GG10" s="941"/>
      <c r="GH10" s="941"/>
      <c r="GI10" s="941"/>
      <c r="GJ10" s="941"/>
      <c r="GK10" s="941"/>
      <c r="GL10" s="941"/>
      <c r="GM10" s="941"/>
      <c r="GN10" s="856"/>
      <c r="GO10" s="768"/>
      <c r="GP10" s="321">
        <f t="shared" si="0"/>
        <v>0</v>
      </c>
      <c r="GQ10" s="168">
        <f t="shared" si="1"/>
        <v>4</v>
      </c>
      <c r="GR10" s="168">
        <f t="shared" si="2"/>
        <v>2</v>
      </c>
      <c r="GS10" s="168">
        <f t="shared" si="3"/>
        <v>0</v>
      </c>
      <c r="GT10" s="190">
        <f t="shared" si="4"/>
        <v>0</v>
      </c>
      <c r="GU10" s="190">
        <f t="shared" si="27"/>
        <v>0</v>
      </c>
      <c r="GV10" s="436">
        <f t="shared" si="28"/>
        <v>0</v>
      </c>
      <c r="GW10" s="190">
        <f t="shared" si="5"/>
        <v>6</v>
      </c>
      <c r="GX10" s="190">
        <f t="shared" si="6"/>
        <v>0</v>
      </c>
      <c r="GY10" s="746">
        <f t="shared" si="7"/>
        <v>6</v>
      </c>
      <c r="GZ10" s="190">
        <f t="shared" si="8"/>
        <v>0</v>
      </c>
      <c r="HA10" s="190">
        <f t="shared" si="9"/>
        <v>0</v>
      </c>
      <c r="HB10" s="289">
        <f t="shared" si="29"/>
        <v>2</v>
      </c>
      <c r="HC10" s="190">
        <f t="shared" si="10"/>
        <v>0</v>
      </c>
      <c r="HD10" s="765">
        <f t="shared" si="11"/>
        <v>6</v>
      </c>
      <c r="HE10" s="190">
        <f t="shared" si="30"/>
        <v>6</v>
      </c>
      <c r="HF10" s="190">
        <f t="shared" si="12"/>
        <v>0</v>
      </c>
      <c r="HG10" s="190">
        <f t="shared" si="13"/>
        <v>0</v>
      </c>
      <c r="HH10" s="436">
        <f t="shared" si="31"/>
        <v>0</v>
      </c>
      <c r="HI10" s="190">
        <f t="shared" si="14"/>
        <v>5</v>
      </c>
      <c r="HJ10" s="190">
        <f t="shared" si="32"/>
        <v>0</v>
      </c>
      <c r="HK10" s="190">
        <f t="shared" si="33"/>
        <v>2</v>
      </c>
      <c r="HL10" s="190">
        <f t="shared" si="15"/>
        <v>7</v>
      </c>
      <c r="HM10" s="225">
        <f t="shared" si="34"/>
        <v>3</v>
      </c>
      <c r="HN10" s="243">
        <f t="shared" si="16"/>
        <v>0</v>
      </c>
      <c r="HO10" s="243">
        <f t="shared" si="35"/>
        <v>0</v>
      </c>
      <c r="HP10" s="690">
        <f t="shared" si="17"/>
        <v>0</v>
      </c>
      <c r="HQ10" s="401">
        <f t="shared" si="18"/>
        <v>0</v>
      </c>
      <c r="HR10" s="653">
        <f t="shared" si="36"/>
        <v>15</v>
      </c>
      <c r="HS10" s="225">
        <f t="shared" si="19"/>
        <v>0</v>
      </c>
      <c r="HT10" s="696">
        <f t="shared" si="20"/>
        <v>6</v>
      </c>
      <c r="HU10" s="205">
        <f t="shared" si="21"/>
        <v>7</v>
      </c>
      <c r="HV10" s="699">
        <f t="shared" si="22"/>
        <v>1</v>
      </c>
      <c r="HW10" s="694">
        <f t="shared" si="23"/>
        <v>0</v>
      </c>
      <c r="HX10" s="262">
        <f t="shared" si="24"/>
        <v>6</v>
      </c>
      <c r="HY10" s="205">
        <f t="shared" si="25"/>
        <v>0</v>
      </c>
      <c r="HZ10" s="688">
        <f t="shared" si="37"/>
        <v>0</v>
      </c>
      <c r="IA10" s="716">
        <f t="shared" si="26"/>
        <v>0</v>
      </c>
      <c r="IB10" s="162"/>
    </row>
    <row r="11" spans="1:236" s="19" customFormat="1" ht="12.75" customHeight="1" thickBot="1">
      <c r="A11" s="1022"/>
      <c r="B11" s="726" t="s">
        <v>4</v>
      </c>
      <c r="C11" s="219" t="s">
        <v>9</v>
      </c>
      <c r="D11" s="383"/>
      <c r="E11" s="20"/>
      <c r="F11" s="426" t="s">
        <v>70</v>
      </c>
      <c r="G11" s="426" t="s">
        <v>70</v>
      </c>
      <c r="H11" s="707" t="s">
        <v>62</v>
      </c>
      <c r="I11" s="231" t="s">
        <v>7</v>
      </c>
      <c r="J11" s="231" t="s">
        <v>7</v>
      </c>
      <c r="K11" s="231" t="s">
        <v>7</v>
      </c>
      <c r="L11" s="169" t="s">
        <v>7</v>
      </c>
      <c r="M11" s="169" t="s">
        <v>7</v>
      </c>
      <c r="N11" s="169" t="s">
        <v>7</v>
      </c>
      <c r="O11" s="169" t="s">
        <v>9</v>
      </c>
      <c r="P11" s="231"/>
      <c r="Q11" s="169" t="s">
        <v>5</v>
      </c>
      <c r="R11" s="206"/>
      <c r="S11" s="20"/>
      <c r="T11" s="176" t="s">
        <v>5</v>
      </c>
      <c r="U11" s="20"/>
      <c r="V11" s="20"/>
      <c r="W11" s="233" t="s">
        <v>35</v>
      </c>
      <c r="X11" s="450" t="s">
        <v>38</v>
      </c>
      <c r="Y11" s="231" t="s">
        <v>10</v>
      </c>
      <c r="Z11" s="174" t="s">
        <v>35</v>
      </c>
      <c r="AA11" s="217"/>
      <c r="AB11" s="181" t="s">
        <v>15</v>
      </c>
      <c r="AC11" s="231"/>
      <c r="AD11" s="231"/>
      <c r="AE11" s="206" t="s">
        <v>17</v>
      </c>
      <c r="AG11" s="233" t="s">
        <v>35</v>
      </c>
      <c r="AH11" s="233" t="s">
        <v>35</v>
      </c>
      <c r="AI11" s="169" t="s">
        <v>35</v>
      </c>
      <c r="AJ11" s="707" t="s">
        <v>62</v>
      </c>
      <c r="AK11" s="169" t="s">
        <v>35</v>
      </c>
      <c r="AL11" s="707" t="s">
        <v>62</v>
      </c>
      <c r="AM11" s="426" t="s">
        <v>70</v>
      </c>
      <c r="AN11" s="426" t="s">
        <v>70</v>
      </c>
      <c r="AO11" s="426" t="s">
        <v>70</v>
      </c>
      <c r="AP11" s="440" t="s">
        <v>108</v>
      </c>
      <c r="AQ11" s="169" t="s">
        <v>15</v>
      </c>
      <c r="AR11" s="426" t="s">
        <v>70</v>
      </c>
      <c r="AS11" s="169" t="s">
        <v>15</v>
      </c>
      <c r="AT11" s="707" t="s">
        <v>62</v>
      </c>
      <c r="AU11" s="444" t="s">
        <v>38</v>
      </c>
      <c r="AV11" s="444" t="s">
        <v>38</v>
      </c>
      <c r="AW11" s="444" t="s">
        <v>38</v>
      </c>
      <c r="AX11" s="444" t="s">
        <v>38</v>
      </c>
      <c r="AY11" s="234" t="s">
        <v>9</v>
      </c>
      <c r="AZ11" s="233" t="s">
        <v>9</v>
      </c>
      <c r="BA11" s="237" t="s">
        <v>15</v>
      </c>
      <c r="BB11" s="210" t="s">
        <v>15</v>
      </c>
      <c r="BC11" s="210" t="s">
        <v>15</v>
      </c>
      <c r="BD11" s="210" t="s">
        <v>15</v>
      </c>
      <c r="BE11" s="228" t="s">
        <v>15</v>
      </c>
      <c r="BF11" s="986" t="s">
        <v>271</v>
      </c>
      <c r="BG11" s="986"/>
      <c r="BH11" s="986"/>
      <c r="BI11" s="907" t="s">
        <v>5</v>
      </c>
      <c r="BJ11" s="306"/>
      <c r="BK11" s="208"/>
      <c r="BL11" s="208"/>
      <c r="BM11" s="208"/>
      <c r="BN11" s="208"/>
      <c r="BO11" s="776"/>
      <c r="BQ11" s="189" t="s">
        <v>12</v>
      </c>
      <c r="BR11" s="189" t="s">
        <v>12</v>
      </c>
      <c r="BS11" s="189" t="s">
        <v>12</v>
      </c>
      <c r="BT11" s="189" t="s">
        <v>12</v>
      </c>
      <c r="BU11" s="189" t="s">
        <v>33</v>
      </c>
      <c r="BV11" s="189" t="s">
        <v>33</v>
      </c>
      <c r="BW11" s="205" t="s">
        <v>12</v>
      </c>
      <c r="BX11" s="485" t="s">
        <v>30</v>
      </c>
      <c r="BZ11" s="712" t="s">
        <v>78</v>
      </c>
      <c r="CA11" s="231" t="s">
        <v>15</v>
      </c>
      <c r="CB11" s="712" t="s">
        <v>78</v>
      </c>
      <c r="CC11" s="187" t="s">
        <v>6</v>
      </c>
      <c r="CD11" s="232" t="s">
        <v>6</v>
      </c>
      <c r="CE11" s="230" t="s">
        <v>6</v>
      </c>
      <c r="CF11" s="712" t="s">
        <v>78</v>
      </c>
      <c r="CG11" s="712" t="s">
        <v>78</v>
      </c>
      <c r="CH11" s="712" t="s">
        <v>78</v>
      </c>
      <c r="CI11" s="169" t="s">
        <v>6</v>
      </c>
      <c r="CJ11" s="485" t="s">
        <v>30</v>
      </c>
      <c r="CK11" s="485" t="s">
        <v>30</v>
      </c>
      <c r="CL11" s="231" t="s">
        <v>6</v>
      </c>
      <c r="CM11" s="485" t="s">
        <v>30</v>
      </c>
      <c r="CO11" s="20"/>
      <c r="CP11" s="220" t="s">
        <v>10</v>
      </c>
      <c r="CQ11" s="222" t="s">
        <v>10</v>
      </c>
      <c r="CR11" s="485" t="s">
        <v>30</v>
      </c>
      <c r="CS11" s="485" t="s">
        <v>30</v>
      </c>
      <c r="CT11" s="773" t="s">
        <v>62</v>
      </c>
      <c r="CU11" s="208"/>
      <c r="CV11" s="208"/>
      <c r="CW11" s="208"/>
      <c r="CX11" s="208"/>
      <c r="CY11" s="952" t="s">
        <v>223</v>
      </c>
      <c r="CZ11" s="951"/>
      <c r="DA11" s="951"/>
      <c r="DB11" s="951"/>
      <c r="DC11" s="951"/>
      <c r="DD11" s="951"/>
      <c r="DE11" s="951"/>
      <c r="DF11" s="951"/>
      <c r="DG11" s="951"/>
      <c r="DH11" s="951"/>
      <c r="DI11" s="951"/>
      <c r="DJ11" s="951"/>
      <c r="DK11" s="951"/>
      <c r="DL11" s="951"/>
      <c r="DM11" s="951"/>
      <c r="DN11" s="951"/>
      <c r="DO11" s="951"/>
      <c r="DP11" s="951"/>
      <c r="DQ11" s="952"/>
      <c r="DR11" s="951"/>
      <c r="DS11" s="951"/>
      <c r="DT11" s="595" t="s">
        <v>177</v>
      </c>
      <c r="DU11" s="595" t="s">
        <v>177</v>
      </c>
      <c r="DV11" s="595" t="s">
        <v>177</v>
      </c>
      <c r="DW11" s="595" t="s">
        <v>177</v>
      </c>
      <c r="DX11" s="595" t="s">
        <v>177</v>
      </c>
      <c r="DY11" s="595" t="s">
        <v>177</v>
      </c>
      <c r="DZ11" s="597" t="s">
        <v>152</v>
      </c>
      <c r="EA11" s="20"/>
      <c r="EB11" s="589" t="s">
        <v>106</v>
      </c>
      <c r="EC11" s="589" t="s">
        <v>106</v>
      </c>
      <c r="ED11" s="589" t="s">
        <v>106</v>
      </c>
      <c r="EE11" s="589" t="s">
        <v>106</v>
      </c>
      <c r="EF11" s="589" t="s">
        <v>106</v>
      </c>
      <c r="EG11" s="589" t="s">
        <v>106</v>
      </c>
      <c r="EH11" s="590" t="s">
        <v>34</v>
      </c>
      <c r="EI11" s="590" t="s">
        <v>34</v>
      </c>
      <c r="EJ11" s="590" t="s">
        <v>34</v>
      </c>
      <c r="EK11" s="590" t="s">
        <v>34</v>
      </c>
      <c r="EL11" s="590" t="s">
        <v>34</v>
      </c>
      <c r="EM11" s="590" t="s">
        <v>34</v>
      </c>
      <c r="EN11" s="598" t="s">
        <v>17</v>
      </c>
      <c r="EO11" s="599" t="s">
        <v>176</v>
      </c>
      <c r="EP11" s="592" t="s">
        <v>176</v>
      </c>
      <c r="EQ11" s="592" t="s">
        <v>176</v>
      </c>
      <c r="ER11" s="592" t="s">
        <v>176</v>
      </c>
      <c r="ES11" s="592" t="s">
        <v>176</v>
      </c>
      <c r="ET11" s="592" t="s">
        <v>176</v>
      </c>
      <c r="EU11" s="600" t="s">
        <v>176</v>
      </c>
      <c r="EV11" s="601" t="s">
        <v>5</v>
      </c>
      <c r="EW11" s="602" t="s">
        <v>5</v>
      </c>
      <c r="EX11" s="602" t="s">
        <v>5</v>
      </c>
      <c r="EZ11" s="602" t="s">
        <v>5</v>
      </c>
      <c r="FA11" s="898" t="s">
        <v>42</v>
      </c>
      <c r="FB11" s="961" t="s">
        <v>82</v>
      </c>
      <c r="FC11" s="961"/>
      <c r="FD11" s="961"/>
      <c r="FE11" s="830"/>
      <c r="FF11" s="800"/>
      <c r="FG11" s="800"/>
      <c r="FH11" s="831"/>
      <c r="FI11" s="642" t="s">
        <v>5</v>
      </c>
      <c r="FJ11" s="20"/>
      <c r="FL11" s="190" t="s">
        <v>37</v>
      </c>
      <c r="FM11" s="190" t="s">
        <v>37</v>
      </c>
      <c r="FN11" s="190" t="s">
        <v>37</v>
      </c>
      <c r="FO11" s="474" t="s">
        <v>43</v>
      </c>
      <c r="FP11" s="474" t="s">
        <v>43</v>
      </c>
      <c r="FQ11" s="474" t="s">
        <v>43</v>
      </c>
      <c r="FR11" s="474" t="s">
        <v>43</v>
      </c>
      <c r="FS11" s="474" t="s">
        <v>43</v>
      </c>
      <c r="FT11" s="474" t="s">
        <v>43</v>
      </c>
      <c r="FU11" s="648" t="s">
        <v>153</v>
      </c>
      <c r="FV11" s="440" t="s">
        <v>44</v>
      </c>
      <c r="FW11" s="707" t="s">
        <v>62</v>
      </c>
      <c r="FX11" s="552" t="s">
        <v>77</v>
      </c>
      <c r="FY11" s="253" t="s">
        <v>44</v>
      </c>
      <c r="FZ11" s="190" t="s">
        <v>37</v>
      </c>
      <c r="GA11" s="169" t="s">
        <v>44</v>
      </c>
      <c r="GB11" s="710" t="s">
        <v>62</v>
      </c>
      <c r="GC11" s="190" t="s">
        <v>37</v>
      </c>
      <c r="GD11" s="710" t="s">
        <v>62</v>
      </c>
      <c r="GE11" s="190" t="s">
        <v>44</v>
      </c>
      <c r="GG11" s="710" t="s">
        <v>62</v>
      </c>
      <c r="GH11" s="648" t="s">
        <v>153</v>
      </c>
      <c r="GJ11" s="710" t="s">
        <v>62</v>
      </c>
      <c r="GK11" s="20"/>
      <c r="GL11" s="710" t="s">
        <v>62</v>
      </c>
      <c r="GM11" s="849" t="s">
        <v>62</v>
      </c>
      <c r="GN11" s="306"/>
      <c r="GO11" s="208"/>
      <c r="GP11" s="321">
        <f>COUNTIF(C11:GM11,"я")</f>
        <v>9</v>
      </c>
      <c r="GQ11" s="168">
        <f t="shared" si="1"/>
        <v>5</v>
      </c>
      <c r="GR11" s="168">
        <f t="shared" si="2"/>
        <v>3</v>
      </c>
      <c r="GS11" s="168">
        <f t="shared" si="3"/>
        <v>6</v>
      </c>
      <c r="GT11" s="190">
        <f t="shared" si="4"/>
        <v>6</v>
      </c>
      <c r="GU11" s="190">
        <f t="shared" si="27"/>
        <v>6</v>
      </c>
      <c r="GV11" s="436">
        <f t="shared" si="28"/>
        <v>0</v>
      </c>
      <c r="GW11" s="190">
        <f t="shared" si="5"/>
        <v>6</v>
      </c>
      <c r="GX11" s="190">
        <f t="shared" si="6"/>
        <v>0</v>
      </c>
      <c r="GY11" s="746">
        <f t="shared" si="7"/>
        <v>0</v>
      </c>
      <c r="GZ11" s="190">
        <f t="shared" si="8"/>
        <v>0</v>
      </c>
      <c r="HA11" s="190">
        <f t="shared" si="9"/>
        <v>0</v>
      </c>
      <c r="HB11" s="289">
        <f t="shared" si="29"/>
        <v>1</v>
      </c>
      <c r="HC11" s="190">
        <f t="shared" si="10"/>
        <v>5</v>
      </c>
      <c r="HD11" s="765">
        <f t="shared" si="11"/>
        <v>6</v>
      </c>
      <c r="HE11" s="190">
        <f t="shared" si="30"/>
        <v>6</v>
      </c>
      <c r="HF11" s="190">
        <f t="shared" si="12"/>
        <v>2</v>
      </c>
      <c r="HG11" s="190">
        <f t="shared" si="13"/>
        <v>6</v>
      </c>
      <c r="HH11" s="436">
        <f t="shared" si="31"/>
        <v>0</v>
      </c>
      <c r="HI11" s="190">
        <f t="shared" si="14"/>
        <v>0</v>
      </c>
      <c r="HJ11" s="190">
        <f t="shared" si="32"/>
        <v>2</v>
      </c>
      <c r="HK11" s="190">
        <f t="shared" si="33"/>
        <v>1</v>
      </c>
      <c r="HL11" s="190">
        <f t="shared" si="15"/>
        <v>7</v>
      </c>
      <c r="HM11" s="225">
        <f t="shared" si="34"/>
        <v>0</v>
      </c>
      <c r="HN11" s="243">
        <f t="shared" si="16"/>
        <v>6</v>
      </c>
      <c r="HO11" s="243">
        <f t="shared" si="35"/>
        <v>4</v>
      </c>
      <c r="HP11" s="690">
        <f t="shared" si="17"/>
        <v>0</v>
      </c>
      <c r="HQ11" s="401">
        <f t="shared" si="18"/>
        <v>0</v>
      </c>
      <c r="HR11" s="653">
        <f t="shared" si="36"/>
        <v>12</v>
      </c>
      <c r="HS11" s="225">
        <f t="shared" si="19"/>
        <v>0</v>
      </c>
      <c r="HT11" s="696">
        <f t="shared" si="20"/>
        <v>5</v>
      </c>
      <c r="HU11" s="205">
        <f t="shared" si="21"/>
        <v>8</v>
      </c>
      <c r="HV11" s="699">
        <f t="shared" si="22"/>
        <v>2</v>
      </c>
      <c r="HW11" s="694">
        <f t="shared" si="23"/>
        <v>0</v>
      </c>
      <c r="HX11" s="262">
        <f t="shared" si="24"/>
        <v>6</v>
      </c>
      <c r="HY11" s="205">
        <f t="shared" si="25"/>
        <v>4</v>
      </c>
      <c r="HZ11" s="688">
        <f t="shared" si="37"/>
        <v>5</v>
      </c>
      <c r="IA11" s="716">
        <f t="shared" si="26"/>
        <v>0</v>
      </c>
      <c r="IB11" s="162"/>
    </row>
    <row r="12" spans="1:236" s="19" customFormat="1" ht="12.75" customHeight="1" thickBot="1">
      <c r="A12" s="1022"/>
      <c r="B12" s="726" t="s">
        <v>8</v>
      </c>
      <c r="C12" s="209" t="s">
        <v>5</v>
      </c>
      <c r="E12" s="20"/>
      <c r="F12" s="425" t="s">
        <v>70</v>
      </c>
      <c r="G12" s="557" t="s">
        <v>70</v>
      </c>
      <c r="H12" s="171" t="s">
        <v>6</v>
      </c>
      <c r="I12" s="209" t="s">
        <v>6</v>
      </c>
      <c r="J12" s="171" t="s">
        <v>6</v>
      </c>
      <c r="K12" s="235" t="s">
        <v>6</v>
      </c>
      <c r="L12" s="205" t="s">
        <v>6</v>
      </c>
      <c r="M12" s="169" t="s">
        <v>15</v>
      </c>
      <c r="N12" s="169" t="s">
        <v>15</v>
      </c>
      <c r="O12" s="171" t="s">
        <v>15</v>
      </c>
      <c r="P12" s="171" t="s">
        <v>15</v>
      </c>
      <c r="Q12" s="171" t="s">
        <v>15</v>
      </c>
      <c r="R12" s="171" t="s">
        <v>15</v>
      </c>
      <c r="S12" s="171" t="s">
        <v>15</v>
      </c>
      <c r="T12" s="205" t="s">
        <v>15</v>
      </c>
      <c r="U12" s="171" t="s">
        <v>15</v>
      </c>
      <c r="V12" s="171" t="s">
        <v>5</v>
      </c>
      <c r="W12" s="233" t="s">
        <v>35</v>
      </c>
      <c r="X12" s="234" t="s">
        <v>5</v>
      </c>
      <c r="Y12" s="205" t="s">
        <v>10</v>
      </c>
      <c r="Z12" s="233" t="s">
        <v>35</v>
      </c>
      <c r="AA12" s="497" t="s">
        <v>38</v>
      </c>
      <c r="AB12" s="247" t="s">
        <v>7</v>
      </c>
      <c r="AC12" s="239" t="s">
        <v>7</v>
      </c>
      <c r="AD12" s="171" t="s">
        <v>7</v>
      </c>
      <c r="AE12" s="171" t="s">
        <v>7</v>
      </c>
      <c r="AF12" s="171" t="s">
        <v>7</v>
      </c>
      <c r="AG12" s="169" t="s">
        <v>35</v>
      </c>
      <c r="AH12" s="169" t="s">
        <v>35</v>
      </c>
      <c r="AI12" s="169" t="s">
        <v>35</v>
      </c>
      <c r="AK12" s="169" t="s">
        <v>35</v>
      </c>
      <c r="AM12" s="426" t="s">
        <v>70</v>
      </c>
      <c r="AN12" s="426" t="s">
        <v>70</v>
      </c>
      <c r="AO12" s="426" t="s">
        <v>70</v>
      </c>
      <c r="AP12" s="419" t="s">
        <v>108</v>
      </c>
      <c r="AQ12" s="171" t="s">
        <v>5</v>
      </c>
      <c r="AR12" s="425" t="s">
        <v>70</v>
      </c>
      <c r="AS12" s="171"/>
      <c r="AU12" s="209"/>
      <c r="AV12" s="171" t="s">
        <v>5</v>
      </c>
      <c r="AW12" s="171" t="s">
        <v>5</v>
      </c>
      <c r="AX12" s="446"/>
      <c r="AY12" s="181" t="s">
        <v>5</v>
      </c>
      <c r="AZ12" s="277" t="s">
        <v>5</v>
      </c>
      <c r="BA12" s="181" t="s">
        <v>12</v>
      </c>
      <c r="BB12" s="174" t="s">
        <v>12</v>
      </c>
      <c r="BC12" s="174" t="s">
        <v>12</v>
      </c>
      <c r="BD12" s="174" t="s">
        <v>12</v>
      </c>
      <c r="BE12" s="218" t="s">
        <v>12</v>
      </c>
      <c r="BF12" s="941" t="s">
        <v>208</v>
      </c>
      <c r="BG12" s="941"/>
      <c r="BH12" s="1048"/>
      <c r="BI12" s="882" t="s">
        <v>39</v>
      </c>
      <c r="BJ12" s="181"/>
      <c r="BK12" s="171"/>
      <c r="BL12" s="171"/>
      <c r="BM12" s="171"/>
      <c r="BN12" s="171"/>
      <c r="BO12" s="218"/>
      <c r="BP12" s="993" t="s">
        <v>199</v>
      </c>
      <c r="BQ12" s="993"/>
      <c r="BR12" s="993"/>
      <c r="BS12" s="993"/>
      <c r="BT12" s="993"/>
      <c r="BU12" s="993"/>
      <c r="BV12" s="993"/>
      <c r="BW12" s="993"/>
      <c r="BX12" s="994"/>
      <c r="BY12" s="994"/>
      <c r="BZ12" s="993"/>
      <c r="CA12" s="993"/>
      <c r="CB12" s="993"/>
      <c r="CC12" s="993"/>
      <c r="CD12" s="993"/>
      <c r="CE12" s="993"/>
      <c r="CF12" s="993"/>
      <c r="CG12" s="993"/>
      <c r="CH12" s="993"/>
      <c r="CI12" s="993"/>
      <c r="CJ12" s="993"/>
      <c r="CK12" s="993"/>
      <c r="CL12" s="993"/>
      <c r="CM12" s="993"/>
      <c r="CN12" s="993"/>
      <c r="CO12" s="993"/>
      <c r="CP12" s="993"/>
      <c r="CQ12" s="995"/>
      <c r="CR12" s="994"/>
      <c r="CS12" s="994"/>
      <c r="CT12" s="993"/>
      <c r="CU12" s="766"/>
      <c r="CV12" s="766"/>
      <c r="CW12" s="766"/>
      <c r="CX12" s="767"/>
      <c r="CY12" s="789" t="s">
        <v>176</v>
      </c>
      <c r="CZ12" s="541" t="s">
        <v>176</v>
      </c>
      <c r="DA12" s="541" t="s">
        <v>176</v>
      </c>
      <c r="DB12" s="541" t="s">
        <v>176</v>
      </c>
      <c r="DC12" s="541" t="s">
        <v>176</v>
      </c>
      <c r="DD12" s="541" t="s">
        <v>176</v>
      </c>
      <c r="DE12" s="538" t="s">
        <v>34</v>
      </c>
      <c r="DF12" s="538" t="s">
        <v>34</v>
      </c>
      <c r="DG12" s="538" t="s">
        <v>34</v>
      </c>
      <c r="DH12" s="538" t="s">
        <v>34</v>
      </c>
      <c r="DI12" s="538" t="s">
        <v>34</v>
      </c>
      <c r="DJ12" s="538" t="s">
        <v>34</v>
      </c>
      <c r="DK12" s="555" t="s">
        <v>154</v>
      </c>
      <c r="DL12" s="555" t="s">
        <v>154</v>
      </c>
      <c r="DM12" s="555" t="s">
        <v>154</v>
      </c>
      <c r="DN12" s="549" t="s">
        <v>177</v>
      </c>
      <c r="DO12" s="549" t="s">
        <v>177</v>
      </c>
      <c r="DP12" s="549" t="s">
        <v>177</v>
      </c>
      <c r="DQ12" s="547" t="s">
        <v>177</v>
      </c>
      <c r="DR12" s="547" t="s">
        <v>177</v>
      </c>
      <c r="DS12" s="583" t="s">
        <v>177</v>
      </c>
      <c r="DT12" s="967" t="s">
        <v>226</v>
      </c>
      <c r="DU12" s="951"/>
      <c r="DV12" s="951"/>
      <c r="DW12" s="951"/>
      <c r="DX12" s="951"/>
      <c r="DY12" s="951"/>
      <c r="DZ12" s="951"/>
      <c r="EA12" s="951"/>
      <c r="EB12" s="951"/>
      <c r="EC12" s="951"/>
      <c r="ED12" s="951"/>
      <c r="EE12" s="951"/>
      <c r="EF12" s="951"/>
      <c r="EG12" s="951"/>
      <c r="EH12" s="951"/>
      <c r="EI12" s="951"/>
      <c r="EJ12" s="951"/>
      <c r="EK12" s="951"/>
      <c r="EL12" s="951"/>
      <c r="EM12" s="951"/>
      <c r="EN12" s="951"/>
      <c r="EO12" s="951"/>
      <c r="EP12" s="951"/>
      <c r="EQ12" s="951"/>
      <c r="ER12" s="951"/>
      <c r="ES12" s="951"/>
      <c r="ET12" s="951"/>
      <c r="EU12" s="951"/>
      <c r="EV12" s="951"/>
      <c r="EW12" s="951"/>
      <c r="EX12" s="951"/>
      <c r="EY12" s="951"/>
      <c r="EZ12" s="968"/>
      <c r="FA12" s="899" t="s">
        <v>49</v>
      </c>
      <c r="FB12" s="962" t="s">
        <v>86</v>
      </c>
      <c r="FC12" s="963"/>
      <c r="FD12" s="963"/>
      <c r="FE12" s="829"/>
      <c r="FF12" s="797"/>
      <c r="FG12" s="797"/>
      <c r="FH12" s="867"/>
      <c r="FI12" s="304" t="s">
        <v>37</v>
      </c>
      <c r="FJ12" s="301" t="s">
        <v>37</v>
      </c>
      <c r="FK12" s="195" t="s">
        <v>37</v>
      </c>
      <c r="FL12" s="20"/>
      <c r="FM12" s="195" t="s">
        <v>44</v>
      </c>
      <c r="FN12" s="643" t="s">
        <v>5</v>
      </c>
      <c r="FO12" s="468" t="s">
        <v>43</v>
      </c>
      <c r="FP12" s="468" t="s">
        <v>43</v>
      </c>
      <c r="FQ12" s="468" t="s">
        <v>43</v>
      </c>
      <c r="FR12" s="468" t="s">
        <v>43</v>
      </c>
      <c r="FS12" s="468" t="s">
        <v>43</v>
      </c>
      <c r="FT12" s="468" t="s">
        <v>43</v>
      </c>
      <c r="FU12" s="195" t="s">
        <v>37</v>
      </c>
      <c r="FV12" s="195" t="s">
        <v>37</v>
      </c>
      <c r="FW12" s="311" t="s">
        <v>37</v>
      </c>
      <c r="FX12" s="648" t="s">
        <v>153</v>
      </c>
      <c r="FY12" s="536" t="s">
        <v>59</v>
      </c>
      <c r="FZ12" s="481" t="s">
        <v>59</v>
      </c>
      <c r="GA12" s="481" t="s">
        <v>59</v>
      </c>
      <c r="GB12" s="481" t="s">
        <v>59</v>
      </c>
      <c r="GC12" s="208"/>
      <c r="GD12" s="208"/>
      <c r="GE12" s="208"/>
      <c r="GF12" s="208"/>
      <c r="GG12" s="540" t="s">
        <v>34</v>
      </c>
      <c r="GH12" s="540" t="s">
        <v>34</v>
      </c>
      <c r="GI12" s="648" t="s">
        <v>153</v>
      </c>
      <c r="GJ12" s="222" t="s">
        <v>44</v>
      </c>
      <c r="GK12" s="253" t="s">
        <v>44</v>
      </c>
      <c r="GL12" s="195" t="s">
        <v>44</v>
      </c>
      <c r="GM12" s="301" t="s">
        <v>44</v>
      </c>
      <c r="GN12" s="222"/>
      <c r="GO12" s="195"/>
      <c r="GP12" s="321">
        <f>COUNTIF(C12:GM12,"я")</f>
        <v>9</v>
      </c>
      <c r="GQ12" s="168">
        <f>COUNTIF(C12:GP12,"л")</f>
        <v>5</v>
      </c>
      <c r="GR12" s="168">
        <f>COUNTIF(C12:GQ12,"х")</f>
        <v>1</v>
      </c>
      <c r="GS12" s="168">
        <f t="shared" si="3"/>
        <v>6</v>
      </c>
      <c r="GT12" s="190">
        <f t="shared" si="4"/>
        <v>6</v>
      </c>
      <c r="GU12" s="190">
        <f>COUNTIF(C12:GT12,"/бх")</f>
        <v>0</v>
      </c>
      <c r="GV12" s="436">
        <f>COUNTIF(C12:GU12,"ис/фк")</f>
        <v>0</v>
      </c>
      <c r="GW12" s="190">
        <f t="shared" si="5"/>
        <v>0</v>
      </c>
      <c r="GX12" s="190">
        <f>COUNTIF(C12:GW12,"ф")</f>
        <v>0</v>
      </c>
      <c r="GY12" s="746">
        <f>COUNTIF(C12:GX12,"бх")</f>
        <v>4</v>
      </c>
      <c r="GZ12" s="190">
        <f>COUNTIF(C12:GY12,"пф")</f>
        <v>0</v>
      </c>
      <c r="HA12" s="190">
        <f>COUNTIF(C12:GZ12,"фл")</f>
        <v>0</v>
      </c>
      <c r="HB12" s="289">
        <f>COUNTIF(C12:HA12,"э(я)")</f>
        <v>0</v>
      </c>
      <c r="HC12" s="190">
        <f>COUNTIF(C12:HB12,"мб")</f>
        <v>6</v>
      </c>
      <c r="HD12" s="765">
        <f>COUNTIF(C12:HC12,"пр")</f>
        <v>8</v>
      </c>
      <c r="HE12" s="190">
        <f>COUNTIF(C12:HD12,"бж")</f>
        <v>6</v>
      </c>
      <c r="HF12" s="190">
        <f>COUNTIF(C12:HE12,"пс")</f>
        <v>0</v>
      </c>
      <c r="HG12" s="190">
        <f>COUNTIF(C12:HF12,"псз")</f>
        <v>6</v>
      </c>
      <c r="HH12" s="436">
        <f>COUNTIF(C12:HG12,"фк/ис")</f>
        <v>0</v>
      </c>
      <c r="HI12" s="190">
        <f>COUNTIF(C12:HH12,"им")</f>
        <v>0</v>
      </c>
      <c r="HJ12" s="190">
        <f>COUNTIF(C12:HI12,"эл")</f>
        <v>2</v>
      </c>
      <c r="HK12" s="190">
        <f>COUNTIF(C12:HJ12,"/а")</f>
        <v>0</v>
      </c>
      <c r="HL12" s="190">
        <f>COUNTIF(C12:HK12,"фз")</f>
        <v>6</v>
      </c>
      <c r="HM12" s="225">
        <f>COUNTIF(C12:HL12,"дп2")</f>
        <v>3</v>
      </c>
      <c r="HN12" s="243">
        <f>COUNTIF(C12:HM12,"псз")</f>
        <v>6</v>
      </c>
      <c r="HO12" s="243">
        <f>COUNTIF(C12:HN12,"мм")</f>
        <v>5</v>
      </c>
      <c r="HP12" s="690">
        <f>COUNTIF(C12:HO12,"па")</f>
        <v>0</v>
      </c>
      <c r="HQ12" s="401">
        <f>COUNTIF(C12:HP12,"б/")</f>
        <v>0</v>
      </c>
      <c r="HR12" s="653">
        <f>COUNTIF(C12:HQ12,"фк")</f>
        <v>0</v>
      </c>
      <c r="HS12" s="225">
        <f>COUNTIF(C12:HR12,"б/ис")</f>
        <v>0</v>
      </c>
      <c r="HT12" s="696">
        <f>COUNTIF(C12:HS12,"б")</f>
        <v>5</v>
      </c>
      <c r="HU12" s="205">
        <f>COUNTIF(C12:HT12,"а")</f>
        <v>9</v>
      </c>
      <c r="HV12" s="699">
        <f>COUNTIF(C12:HU12,"а/")</f>
        <v>0</v>
      </c>
      <c r="HW12" s="694">
        <f>COUNTIF(C12:HV12,"а/я")</f>
        <v>0</v>
      </c>
      <c r="HX12" s="262">
        <f>COUNTIF(C12:HW12,"ис")</f>
        <v>5</v>
      </c>
      <c r="HY12" s="205">
        <f>COUNTIF(C12:HX12,"э")</f>
        <v>0</v>
      </c>
      <c r="HZ12" s="688">
        <f>COUNTIF(C12:HY12,"фк/")</f>
        <v>0</v>
      </c>
      <c r="IA12" s="716">
        <f t="shared" si="26"/>
        <v>0</v>
      </c>
      <c r="IB12" s="162"/>
    </row>
    <row r="13" spans="1:236" s="19" customFormat="1" ht="12.75" customHeight="1" thickBot="1">
      <c r="A13" s="1022"/>
      <c r="B13" s="725" t="s">
        <v>13</v>
      </c>
      <c r="C13" s="419" t="s">
        <v>108</v>
      </c>
      <c r="D13" s="419" t="s">
        <v>108</v>
      </c>
      <c r="E13" s="233" t="s">
        <v>35</v>
      </c>
      <c r="F13" s="20"/>
      <c r="G13" s="20"/>
      <c r="H13" s="171"/>
      <c r="I13" s="171" t="s">
        <v>15</v>
      </c>
      <c r="J13" s="205" t="s">
        <v>15</v>
      </c>
      <c r="K13" s="171" t="s">
        <v>15</v>
      </c>
      <c r="L13" s="248" t="s">
        <v>15</v>
      </c>
      <c r="M13" s="171"/>
      <c r="N13" s="171"/>
      <c r="O13" s="174" t="s">
        <v>35</v>
      </c>
      <c r="P13" s="426" t="s">
        <v>70</v>
      </c>
      <c r="Q13" s="20"/>
      <c r="R13" s="707" t="s">
        <v>62</v>
      </c>
      <c r="S13" s="707" t="s">
        <v>62</v>
      </c>
      <c r="T13" s="20"/>
      <c r="U13" s="426" t="s">
        <v>70</v>
      </c>
      <c r="V13" s="426" t="s">
        <v>70</v>
      </c>
      <c r="W13" s="427" t="s">
        <v>70</v>
      </c>
      <c r="X13" s="20"/>
      <c r="Y13" s="20"/>
      <c r="Z13" s="427" t="s">
        <v>70</v>
      </c>
      <c r="AA13" s="429" t="s">
        <v>70</v>
      </c>
      <c r="AB13" s="230"/>
      <c r="AC13" s="174" t="s">
        <v>35</v>
      </c>
      <c r="AD13" s="177" t="s">
        <v>35</v>
      </c>
      <c r="AE13" s="20"/>
      <c r="AF13" s="20"/>
      <c r="AG13" s="205" t="s">
        <v>7</v>
      </c>
      <c r="AH13" s="205" t="s">
        <v>7</v>
      </c>
      <c r="AI13" s="205" t="s">
        <v>7</v>
      </c>
      <c r="AJ13" s="171" t="s">
        <v>7</v>
      </c>
      <c r="AK13" s="171" t="s">
        <v>7</v>
      </c>
      <c r="AL13" s="171" t="s">
        <v>7</v>
      </c>
      <c r="AM13" s="171" t="s">
        <v>15</v>
      </c>
      <c r="AO13" s="205" t="s">
        <v>12</v>
      </c>
      <c r="AP13" s="426" t="s">
        <v>70</v>
      </c>
      <c r="AQ13" s="240" t="s">
        <v>12</v>
      </c>
      <c r="AR13" s="707" t="s">
        <v>62</v>
      </c>
      <c r="AS13" s="425" t="s">
        <v>70</v>
      </c>
      <c r="AT13" s="209"/>
      <c r="AU13" s="234" t="s">
        <v>12</v>
      </c>
      <c r="AV13" s="271" t="s">
        <v>12</v>
      </c>
      <c r="AW13" s="20"/>
      <c r="AX13" s="174"/>
      <c r="AY13" s="20"/>
      <c r="AZ13" s="741"/>
      <c r="BA13" s="264" t="s">
        <v>16</v>
      </c>
      <c r="BB13" s="174" t="s">
        <v>16</v>
      </c>
      <c r="BC13" s="20"/>
      <c r="BD13" s="174" t="s">
        <v>16</v>
      </c>
      <c r="BE13" s="218" t="s">
        <v>16</v>
      </c>
      <c r="BF13" s="246" t="s">
        <v>10</v>
      </c>
      <c r="BG13" s="383" t="s">
        <v>10</v>
      </c>
      <c r="BH13" s="240" t="s">
        <v>10</v>
      </c>
      <c r="BI13" s="773" t="s">
        <v>62</v>
      </c>
      <c r="BJ13" s="175"/>
      <c r="BK13" s="176"/>
      <c r="BL13" s="176"/>
      <c r="BM13" s="176"/>
      <c r="BN13" s="176"/>
      <c r="BO13" s="272"/>
      <c r="BP13" s="707" t="s">
        <v>62</v>
      </c>
      <c r="BQ13" s="707" t="s">
        <v>62</v>
      </c>
      <c r="BS13" s="707" t="s">
        <v>62</v>
      </c>
      <c r="BT13" s="232" t="s">
        <v>75</v>
      </c>
      <c r="BU13" s="169" t="s">
        <v>75</v>
      </c>
      <c r="BV13" s="230" t="s">
        <v>75</v>
      </c>
      <c r="BW13" s="169" t="s">
        <v>75</v>
      </c>
      <c r="BX13" s="205" t="s">
        <v>6</v>
      </c>
      <c r="BY13" s="311" t="s">
        <v>5</v>
      </c>
      <c r="BZ13" s="171" t="s">
        <v>5</v>
      </c>
      <c r="CA13" s="171" t="s">
        <v>5</v>
      </c>
      <c r="CB13" s="20"/>
      <c r="CC13" s="712" t="s">
        <v>78</v>
      </c>
      <c r="CD13" s="169" t="s">
        <v>15</v>
      </c>
      <c r="CF13" s="171" t="s">
        <v>5</v>
      </c>
      <c r="CG13" s="171" t="s">
        <v>5</v>
      </c>
      <c r="CI13" s="169" t="s">
        <v>5</v>
      </c>
      <c r="CJ13" s="205" t="s">
        <v>6</v>
      </c>
      <c r="CK13" s="205" t="s">
        <v>6</v>
      </c>
      <c r="CM13" s="169" t="s">
        <v>6</v>
      </c>
      <c r="CN13" s="171" t="s">
        <v>6</v>
      </c>
      <c r="CP13" s="169" t="s">
        <v>5</v>
      </c>
      <c r="CQ13" s="181" t="s">
        <v>6</v>
      </c>
      <c r="CR13" s="437" t="s">
        <v>38</v>
      </c>
      <c r="CS13" s="437" t="s">
        <v>38</v>
      </c>
      <c r="CT13" s="497" t="s">
        <v>38</v>
      </c>
      <c r="CU13" s="437"/>
      <c r="CV13" s="437"/>
      <c r="CW13" s="437"/>
      <c r="CX13" s="437"/>
      <c r="CY13" s="543" t="s">
        <v>176</v>
      </c>
      <c r="CZ13" s="483" t="s">
        <v>176</v>
      </c>
      <c r="DA13" s="483" t="s">
        <v>176</v>
      </c>
      <c r="DB13" s="483" t="s">
        <v>176</v>
      </c>
      <c r="DC13" s="483" t="s">
        <v>176</v>
      </c>
      <c r="DD13" s="483" t="s">
        <v>176</v>
      </c>
      <c r="DE13" s="535" t="s">
        <v>34</v>
      </c>
      <c r="DF13" s="535" t="s">
        <v>34</v>
      </c>
      <c r="DG13" s="535" t="s">
        <v>34</v>
      </c>
      <c r="DH13" s="535" t="s">
        <v>34</v>
      </c>
      <c r="DI13" s="535" t="s">
        <v>34</v>
      </c>
      <c r="DJ13" s="535" t="s">
        <v>34</v>
      </c>
      <c r="DK13" s="558" t="s">
        <v>152</v>
      </c>
      <c r="DL13" s="558" t="s">
        <v>152</v>
      </c>
      <c r="DM13" s="208"/>
      <c r="DN13" s="548" t="s">
        <v>177</v>
      </c>
      <c r="DO13" s="548" t="s">
        <v>177</v>
      </c>
      <c r="DP13" s="548" t="s">
        <v>177</v>
      </c>
      <c r="DQ13" s="548" t="s">
        <v>177</v>
      </c>
      <c r="DR13" s="548" t="s">
        <v>177</v>
      </c>
      <c r="DS13" s="548" t="s">
        <v>177</v>
      </c>
      <c r="DT13" s="555" t="s">
        <v>154</v>
      </c>
      <c r="DU13" s="555" t="s">
        <v>154</v>
      </c>
      <c r="DV13" s="555" t="s">
        <v>154</v>
      </c>
      <c r="DW13" s="707" t="s">
        <v>62</v>
      </c>
      <c r="DX13" s="707" t="s">
        <v>62</v>
      </c>
      <c r="DY13" s="545" t="s">
        <v>30</v>
      </c>
      <c r="DZ13" s="545" t="s">
        <v>30</v>
      </c>
      <c r="EA13" s="545" t="s">
        <v>30</v>
      </c>
      <c r="EC13" s="558" t="s">
        <v>152</v>
      </c>
      <c r="ED13" s="558" t="s">
        <v>152</v>
      </c>
      <c r="EE13" s="707" t="s">
        <v>62</v>
      </c>
      <c r="EF13" s="707" t="s">
        <v>62</v>
      </c>
      <c r="EG13" s="195"/>
      <c r="EH13" s="707" t="s">
        <v>62</v>
      </c>
      <c r="EI13" s="707" t="s">
        <v>62</v>
      </c>
      <c r="EJ13" s="558" t="s">
        <v>152</v>
      </c>
      <c r="EK13" s="554" t="s">
        <v>17</v>
      </c>
      <c r="EL13" s="554" t="s">
        <v>77</v>
      </c>
      <c r="EM13" s="707" t="s">
        <v>62</v>
      </c>
      <c r="EN13" s="707" t="s">
        <v>62</v>
      </c>
      <c r="EO13" s="633" t="s">
        <v>38</v>
      </c>
      <c r="EP13" s="631" t="s">
        <v>38</v>
      </c>
      <c r="EQ13" s="707" t="s">
        <v>62</v>
      </c>
      <c r="ER13" s="707" t="s">
        <v>62</v>
      </c>
      <c r="ES13" s="631" t="s">
        <v>38</v>
      </c>
      <c r="ET13" s="707" t="s">
        <v>62</v>
      </c>
      <c r="EU13" s="707" t="s">
        <v>62</v>
      </c>
      <c r="EV13" s="622" t="s">
        <v>176</v>
      </c>
      <c r="EW13" s="623" t="s">
        <v>176</v>
      </c>
      <c r="EX13" s="169"/>
      <c r="EY13" s="602" t="s">
        <v>5</v>
      </c>
      <c r="EZ13" s="244"/>
      <c r="FA13" s="900" t="s">
        <v>49</v>
      </c>
      <c r="FB13" s="488" t="s">
        <v>83</v>
      </c>
      <c r="FC13" s="707" t="s">
        <v>62</v>
      </c>
      <c r="FD13" s="1086" t="s">
        <v>164</v>
      </c>
      <c r="FE13" s="829"/>
      <c r="FF13" s="797"/>
      <c r="FG13" s="797"/>
      <c r="FH13" s="867"/>
      <c r="FI13" s="207"/>
      <c r="FJ13" s="710" t="s">
        <v>62</v>
      </c>
      <c r="FK13" s="641" t="s">
        <v>5</v>
      </c>
      <c r="FL13" s="707" t="s">
        <v>62</v>
      </c>
      <c r="FM13" s="707" t="s">
        <v>62</v>
      </c>
      <c r="FN13" s="710" t="s">
        <v>62</v>
      </c>
      <c r="FO13" s="468" t="s">
        <v>43</v>
      </c>
      <c r="FP13" s="468" t="s">
        <v>43</v>
      </c>
      <c r="FQ13" s="468" t="s">
        <v>43</v>
      </c>
      <c r="FR13" s="468" t="s">
        <v>43</v>
      </c>
      <c r="FS13" s="468" t="s">
        <v>43</v>
      </c>
      <c r="FT13" s="468" t="s">
        <v>43</v>
      </c>
      <c r="FU13" s="643" t="s">
        <v>5</v>
      </c>
      <c r="FW13" s="552" t="s">
        <v>5</v>
      </c>
      <c r="FY13" s="481" t="s">
        <v>106</v>
      </c>
      <c r="FZ13" s="481" t="s">
        <v>106</v>
      </c>
      <c r="GA13" s="481" t="s">
        <v>106</v>
      </c>
      <c r="GB13" s="481" t="s">
        <v>106</v>
      </c>
      <c r="GC13" s="481" t="s">
        <v>106</v>
      </c>
      <c r="GD13" s="481" t="s">
        <v>106</v>
      </c>
      <c r="GE13" s="481" t="s">
        <v>106</v>
      </c>
      <c r="GF13" s="481" t="s">
        <v>106</v>
      </c>
      <c r="GG13" s="205" t="s">
        <v>37</v>
      </c>
      <c r="GH13" s="195" t="s">
        <v>37</v>
      </c>
      <c r="GI13" s="183" t="s">
        <v>37</v>
      </c>
      <c r="GJ13" s="247" t="s">
        <v>37</v>
      </c>
      <c r="GK13" s="208" t="s">
        <v>37</v>
      </c>
      <c r="GL13" s="648" t="s">
        <v>153</v>
      </c>
      <c r="GM13" s="850" t="s">
        <v>153</v>
      </c>
      <c r="GN13" s="222"/>
      <c r="GO13" s="195"/>
      <c r="GP13" s="321">
        <f t="shared" si="0"/>
        <v>6</v>
      </c>
      <c r="GQ13" s="168">
        <f t="shared" si="1"/>
        <v>4</v>
      </c>
      <c r="GR13" s="168">
        <f t="shared" si="2"/>
        <v>3</v>
      </c>
      <c r="GS13" s="168">
        <f t="shared" si="3"/>
        <v>4</v>
      </c>
      <c r="GT13" s="190">
        <f t="shared" si="4"/>
        <v>8</v>
      </c>
      <c r="GU13" s="190">
        <f t="shared" si="27"/>
        <v>8</v>
      </c>
      <c r="GV13" s="436">
        <f t="shared" si="28"/>
        <v>0</v>
      </c>
      <c r="GW13" s="190">
        <f t="shared" si="5"/>
        <v>3</v>
      </c>
      <c r="GX13" s="190">
        <f t="shared" si="6"/>
        <v>4</v>
      </c>
      <c r="GY13" s="746">
        <f t="shared" si="7"/>
        <v>0</v>
      </c>
      <c r="GZ13" s="190">
        <f t="shared" si="8"/>
        <v>0</v>
      </c>
      <c r="HA13" s="190">
        <f t="shared" si="9"/>
        <v>0</v>
      </c>
      <c r="HB13" s="289">
        <f t="shared" si="29"/>
        <v>5</v>
      </c>
      <c r="HC13" s="190">
        <f t="shared" si="10"/>
        <v>5</v>
      </c>
      <c r="HD13" s="765">
        <f t="shared" si="11"/>
        <v>6</v>
      </c>
      <c r="HE13" s="190">
        <f t="shared" si="30"/>
        <v>6</v>
      </c>
      <c r="HF13" s="190">
        <f t="shared" si="12"/>
        <v>0</v>
      </c>
      <c r="HG13" s="190">
        <f t="shared" si="13"/>
        <v>6</v>
      </c>
      <c r="HH13" s="436">
        <f t="shared" si="31"/>
        <v>0</v>
      </c>
      <c r="HI13" s="190">
        <f t="shared" si="14"/>
        <v>4</v>
      </c>
      <c r="HJ13" s="190">
        <f t="shared" si="32"/>
        <v>2</v>
      </c>
      <c r="HK13" s="190">
        <f t="shared" si="33"/>
        <v>1</v>
      </c>
      <c r="HL13" s="190">
        <f t="shared" si="15"/>
        <v>8</v>
      </c>
      <c r="HM13" s="225">
        <f t="shared" si="34"/>
        <v>3</v>
      </c>
      <c r="HN13" s="243">
        <f t="shared" si="16"/>
        <v>6</v>
      </c>
      <c r="HO13" s="243">
        <f t="shared" si="35"/>
        <v>0</v>
      </c>
      <c r="HP13" s="690">
        <f t="shared" si="17"/>
        <v>0</v>
      </c>
      <c r="HQ13" s="401">
        <f t="shared" si="18"/>
        <v>0</v>
      </c>
      <c r="HR13" s="653">
        <f t="shared" si="36"/>
        <v>24</v>
      </c>
      <c r="HS13" s="225">
        <f t="shared" si="19"/>
        <v>0</v>
      </c>
      <c r="HT13" s="696">
        <f t="shared" si="20"/>
        <v>6</v>
      </c>
      <c r="HU13" s="205">
        <f t="shared" si="21"/>
        <v>11</v>
      </c>
      <c r="HV13" s="699">
        <f t="shared" si="22"/>
        <v>1</v>
      </c>
      <c r="HW13" s="694">
        <f t="shared" si="23"/>
        <v>0</v>
      </c>
      <c r="HX13" s="262">
        <f t="shared" si="24"/>
        <v>6</v>
      </c>
      <c r="HY13" s="205">
        <f t="shared" si="25"/>
        <v>0</v>
      </c>
      <c r="HZ13" s="688">
        <f t="shared" si="37"/>
        <v>1</v>
      </c>
      <c r="IA13" s="716">
        <f t="shared" si="26"/>
        <v>0</v>
      </c>
      <c r="IB13" s="162"/>
    </row>
    <row r="14" spans="1:236" s="19" customFormat="1" ht="12.75" customHeight="1" thickBot="1">
      <c r="A14" s="1023"/>
      <c r="B14" s="512" t="s">
        <v>27</v>
      </c>
      <c r="C14" s="422" t="s">
        <v>108</v>
      </c>
      <c r="D14" s="422" t="s">
        <v>108</v>
      </c>
      <c r="E14" s="153" t="s">
        <v>35</v>
      </c>
      <c r="F14" s="390"/>
      <c r="G14" s="390"/>
      <c r="H14" s="153"/>
      <c r="I14" s="153"/>
      <c r="J14" s="153"/>
      <c r="K14" s="414" t="s">
        <v>17</v>
      </c>
      <c r="L14" s="153"/>
      <c r="M14" s="153" t="s">
        <v>77</v>
      </c>
      <c r="N14" s="153" t="s">
        <v>17</v>
      </c>
      <c r="O14" s="153" t="s">
        <v>35</v>
      </c>
      <c r="P14" s="391" t="s">
        <v>70</v>
      </c>
      <c r="Q14" s="390"/>
      <c r="R14" s="169" t="s">
        <v>17</v>
      </c>
      <c r="S14" s="153"/>
      <c r="T14" s="389"/>
      <c r="U14" s="391" t="s">
        <v>70</v>
      </c>
      <c r="V14" s="391" t="s">
        <v>70</v>
      </c>
      <c r="W14" s="413" t="s">
        <v>70</v>
      </c>
      <c r="X14" s="390"/>
      <c r="Y14" s="390"/>
      <c r="Z14" s="413" t="s">
        <v>70</v>
      </c>
      <c r="AA14" s="448" t="s">
        <v>70</v>
      </c>
      <c r="AB14" s="173"/>
      <c r="AC14" s="155" t="s">
        <v>35</v>
      </c>
      <c r="AD14" s="153" t="s">
        <v>35</v>
      </c>
      <c r="AE14" s="390"/>
      <c r="AF14" s="390"/>
      <c r="AG14" s="167"/>
      <c r="AH14" s="153"/>
      <c r="AI14" s="153"/>
      <c r="AJ14" s="153"/>
      <c r="AK14" s="154"/>
      <c r="AL14" s="167"/>
      <c r="AM14" s="155"/>
      <c r="AN14" s="155"/>
      <c r="AO14" s="153"/>
      <c r="AP14" s="391" t="s">
        <v>70</v>
      </c>
      <c r="AQ14" s="266"/>
      <c r="AR14" s="390"/>
      <c r="AS14" s="391" t="s">
        <v>70</v>
      </c>
      <c r="AT14" s="667"/>
      <c r="AU14" s="447" t="s">
        <v>9</v>
      </c>
      <c r="AV14" s="413" t="s">
        <v>9</v>
      </c>
      <c r="AW14" s="391" t="s">
        <v>9</v>
      </c>
      <c r="AX14" s="413" t="s">
        <v>9</v>
      </c>
      <c r="AY14" s="20"/>
      <c r="AZ14" s="741"/>
      <c r="BA14" s="751" t="s">
        <v>16</v>
      </c>
      <c r="BB14" s="155" t="s">
        <v>16</v>
      </c>
      <c r="BC14" s="390"/>
      <c r="BD14" s="155" t="s">
        <v>16</v>
      </c>
      <c r="BE14" s="156" t="s">
        <v>16</v>
      </c>
      <c r="BF14" s="265" t="s">
        <v>10</v>
      </c>
      <c r="BG14" s="251" t="s">
        <v>10</v>
      </c>
      <c r="BH14" s="251" t="s">
        <v>10</v>
      </c>
      <c r="BI14" s="751"/>
      <c r="BJ14" s="801" t="s">
        <v>237</v>
      </c>
      <c r="BK14" s="802" t="s">
        <v>237</v>
      </c>
      <c r="BL14" s="802" t="s">
        <v>244</v>
      </c>
      <c r="BM14" s="802" t="s">
        <v>244</v>
      </c>
      <c r="BN14" s="802" t="s">
        <v>245</v>
      </c>
      <c r="BO14" s="803" t="s">
        <v>245</v>
      </c>
      <c r="BP14" s="1057" t="s">
        <v>190</v>
      </c>
      <c r="BQ14" s="1057"/>
      <c r="BR14" s="1057"/>
      <c r="BS14" s="1057"/>
      <c r="BT14" s="1057"/>
      <c r="BU14" s="1057"/>
      <c r="BV14" s="1057"/>
      <c r="BW14" s="1057"/>
      <c r="BX14" s="1057"/>
      <c r="BY14" s="1057"/>
      <c r="BZ14" s="1057"/>
      <c r="CA14" s="1057"/>
      <c r="CB14" s="1057"/>
      <c r="CC14" s="1057"/>
      <c r="CD14" s="1057"/>
      <c r="CE14" s="1057"/>
      <c r="CF14" s="1057"/>
      <c r="CG14" s="1057"/>
      <c r="CH14" s="1057"/>
      <c r="CI14" s="1057"/>
      <c r="CJ14" s="1057"/>
      <c r="CK14" s="1057"/>
      <c r="CL14" s="1057"/>
      <c r="CM14" s="1057"/>
      <c r="CN14" s="1057"/>
      <c r="CO14" s="1057"/>
      <c r="CP14" s="1057"/>
      <c r="CQ14" s="1057"/>
      <c r="CR14" s="1057"/>
      <c r="CS14" s="1057"/>
      <c r="CT14" s="1057"/>
      <c r="CU14" s="809"/>
      <c r="CV14" s="809"/>
      <c r="CW14" s="809"/>
      <c r="CX14" s="809"/>
      <c r="CY14" s="556"/>
      <c r="CZ14" s="179"/>
      <c r="DA14" s="552" t="s">
        <v>5</v>
      </c>
      <c r="DB14" s="477"/>
      <c r="DC14" s="477"/>
      <c r="DD14" s="153"/>
      <c r="DE14" s="179"/>
      <c r="DF14" s="179"/>
      <c r="DG14" s="179"/>
      <c r="DH14" s="477"/>
      <c r="DI14" s="477"/>
      <c r="DJ14" s="521"/>
      <c r="DK14" s="554" t="s">
        <v>77</v>
      </c>
      <c r="DL14" s="477"/>
      <c r="DM14" s="477"/>
      <c r="DN14" s="477"/>
      <c r="DO14" s="179"/>
      <c r="DP14" s="153"/>
      <c r="DQ14" s="477"/>
      <c r="DR14" s="521"/>
      <c r="DS14" s="522"/>
      <c r="DT14" s="396"/>
      <c r="DU14" s="521"/>
      <c r="DV14" s="180"/>
      <c r="DW14" s="180"/>
      <c r="DX14" s="463"/>
      <c r="DY14" s="521"/>
      <c r="DZ14" s="521"/>
      <c r="EA14" s="521"/>
      <c r="EB14" s="521"/>
      <c r="EC14" s="283"/>
      <c r="ED14" s="213"/>
      <c r="EE14" s="463"/>
      <c r="EF14" s="463"/>
      <c r="EG14" s="521"/>
      <c r="EH14" s="179"/>
      <c r="EI14" s="153"/>
      <c r="EJ14" s="155"/>
      <c r="EK14" s="153"/>
      <c r="EL14" s="521"/>
      <c r="EM14" s="154"/>
      <c r="EN14" s="525"/>
      <c r="EO14" s="438"/>
      <c r="EP14" s="452"/>
      <c r="EQ14" s="439"/>
      <c r="ER14" s="452"/>
      <c r="ES14" s="286"/>
      <c r="ET14" s="286"/>
      <c r="EU14" s="498"/>
      <c r="EV14" s="543" t="s">
        <v>176</v>
      </c>
      <c r="EW14" s="483" t="s">
        <v>176</v>
      </c>
      <c r="EX14" s="480"/>
      <c r="EY14" s="480"/>
      <c r="EZ14" s="499"/>
      <c r="FA14" s="901"/>
      <c r="FB14" s="433"/>
      <c r="FC14" s="489" t="s">
        <v>83</v>
      </c>
      <c r="FD14" s="1087"/>
      <c r="FE14" s="136"/>
      <c r="FF14" s="137"/>
      <c r="FG14" s="809" t="s">
        <v>261</v>
      </c>
      <c r="FH14" s="839" t="s">
        <v>261</v>
      </c>
      <c r="FI14" s="462"/>
      <c r="FJ14" s="876" t="s">
        <v>5</v>
      </c>
      <c r="FK14" s="463"/>
      <c r="FL14" s="463"/>
      <c r="FM14" s="463"/>
      <c r="FN14" s="463"/>
      <c r="FO14" s="876" t="s">
        <v>5</v>
      </c>
      <c r="FP14" s="463"/>
      <c r="FQ14" s="463"/>
      <c r="FR14" s="463"/>
      <c r="FS14" s="463"/>
      <c r="FT14" s="463"/>
      <c r="FU14" s="463"/>
      <c r="FV14" s="463"/>
      <c r="FW14" s="463"/>
      <c r="FX14" s="463"/>
      <c r="FY14" s="463"/>
      <c r="FZ14" s="463"/>
      <c r="GA14" s="463"/>
      <c r="GB14" s="463"/>
      <c r="GC14" s="750" t="s">
        <v>59</v>
      </c>
      <c r="GD14" s="750" t="s">
        <v>59</v>
      </c>
      <c r="GE14" s="750" t="s">
        <v>59</v>
      </c>
      <c r="GF14" s="750" t="s">
        <v>59</v>
      </c>
      <c r="GG14" s="463"/>
      <c r="GH14" s="463"/>
      <c r="GI14" s="465"/>
      <c r="GJ14" s="912" t="s">
        <v>5</v>
      </c>
      <c r="GK14" s="463"/>
      <c r="GL14" s="463"/>
      <c r="GM14" s="913"/>
      <c r="GN14" s="462"/>
      <c r="GO14" s="463"/>
      <c r="GP14" s="321">
        <f t="shared" si="0"/>
        <v>0</v>
      </c>
      <c r="GQ14" s="168">
        <f t="shared" si="1"/>
        <v>0</v>
      </c>
      <c r="GR14" s="168">
        <f t="shared" si="2"/>
        <v>5</v>
      </c>
      <c r="GS14" s="168">
        <f t="shared" si="3"/>
        <v>4</v>
      </c>
      <c r="GT14" s="190">
        <f t="shared" si="4"/>
        <v>8</v>
      </c>
      <c r="GU14" s="190">
        <f t="shared" si="27"/>
        <v>0</v>
      </c>
      <c r="GV14" s="436">
        <f t="shared" si="28"/>
        <v>0</v>
      </c>
      <c r="GW14" s="190">
        <f t="shared" si="5"/>
        <v>2</v>
      </c>
      <c r="GX14" s="190">
        <f t="shared" si="6"/>
        <v>4</v>
      </c>
      <c r="GY14" s="746">
        <f t="shared" si="7"/>
        <v>4</v>
      </c>
      <c r="GZ14" s="190">
        <f t="shared" si="8"/>
        <v>0</v>
      </c>
      <c r="HA14" s="190">
        <f t="shared" si="9"/>
        <v>0</v>
      </c>
      <c r="HB14" s="289">
        <f t="shared" si="29"/>
        <v>0</v>
      </c>
      <c r="HC14" s="190">
        <f t="shared" si="10"/>
        <v>0</v>
      </c>
      <c r="HD14" s="765">
        <f t="shared" si="11"/>
        <v>0</v>
      </c>
      <c r="HE14" s="190">
        <f t="shared" si="30"/>
        <v>0</v>
      </c>
      <c r="HF14" s="190">
        <f t="shared" si="12"/>
        <v>0</v>
      </c>
      <c r="HG14" s="190">
        <f t="shared" si="13"/>
        <v>0</v>
      </c>
      <c r="HH14" s="436">
        <f t="shared" si="31"/>
        <v>0</v>
      </c>
      <c r="HI14" s="190">
        <f t="shared" si="14"/>
        <v>0</v>
      </c>
      <c r="HJ14" s="190">
        <f t="shared" si="32"/>
        <v>0</v>
      </c>
      <c r="HK14" s="190">
        <f t="shared" si="33"/>
        <v>2</v>
      </c>
      <c r="HL14" s="190">
        <f t="shared" si="15"/>
        <v>2</v>
      </c>
      <c r="HM14" s="225">
        <f t="shared" si="34"/>
        <v>0</v>
      </c>
      <c r="HN14" s="243">
        <f t="shared" si="16"/>
        <v>0</v>
      </c>
      <c r="HO14" s="243">
        <f t="shared" si="35"/>
        <v>0</v>
      </c>
      <c r="HP14" s="690">
        <f t="shared" si="17"/>
        <v>0</v>
      </c>
      <c r="HQ14" s="401">
        <f t="shared" si="18"/>
        <v>0</v>
      </c>
      <c r="HR14" s="653">
        <f t="shared" si="36"/>
        <v>0</v>
      </c>
      <c r="HS14" s="225">
        <f t="shared" si="19"/>
        <v>0</v>
      </c>
      <c r="HT14" s="696">
        <f t="shared" si="20"/>
        <v>2</v>
      </c>
      <c r="HU14" s="205">
        <f t="shared" si="21"/>
        <v>6</v>
      </c>
      <c r="HV14" s="699">
        <f t="shared" si="22"/>
        <v>3</v>
      </c>
      <c r="HW14" s="694">
        <f t="shared" si="23"/>
        <v>0</v>
      </c>
      <c r="HX14" s="262">
        <f t="shared" si="24"/>
        <v>0</v>
      </c>
      <c r="HY14" s="205">
        <f t="shared" si="25"/>
        <v>4</v>
      </c>
      <c r="HZ14" s="688">
        <f t="shared" si="37"/>
        <v>0</v>
      </c>
      <c r="IA14" s="716">
        <f t="shared" si="26"/>
        <v>0</v>
      </c>
      <c r="IB14" s="162"/>
    </row>
    <row r="15" spans="1:235" s="162" customFormat="1" ht="12.75" customHeight="1" thickBot="1">
      <c r="A15" s="1044" t="s">
        <v>18</v>
      </c>
      <c r="B15" s="724" t="s">
        <v>3</v>
      </c>
      <c r="C15" s="1025" t="s">
        <v>188</v>
      </c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6"/>
      <c r="Y15" s="1025"/>
      <c r="Z15" s="1025"/>
      <c r="AA15" s="1025"/>
      <c r="AB15" s="939" t="s">
        <v>62</v>
      </c>
      <c r="AC15" s="219" t="s">
        <v>5</v>
      </c>
      <c r="AD15" s="240"/>
      <c r="AE15" s="707" t="s">
        <v>62</v>
      </c>
      <c r="AF15" s="169" t="s">
        <v>9</v>
      </c>
      <c r="AG15" s="176" t="s">
        <v>12</v>
      </c>
      <c r="AH15" s="232" t="s">
        <v>12</v>
      </c>
      <c r="AI15" s="206" t="s">
        <v>5</v>
      </c>
      <c r="AL15" s="205" t="s">
        <v>12</v>
      </c>
      <c r="AM15" s="270" t="s">
        <v>7</v>
      </c>
      <c r="AN15" s="240" t="s">
        <v>7</v>
      </c>
      <c r="AO15" s="270" t="s">
        <v>7</v>
      </c>
      <c r="AP15" s="232" t="s">
        <v>7</v>
      </c>
      <c r="AQ15" s="232" t="s">
        <v>7</v>
      </c>
      <c r="AR15" s="232" t="s">
        <v>7</v>
      </c>
      <c r="AS15" s="232" t="s">
        <v>6</v>
      </c>
      <c r="AT15" s="245" t="s">
        <v>6</v>
      </c>
      <c r="AU15" s="444" t="s">
        <v>38</v>
      </c>
      <c r="AV15" s="441" t="s">
        <v>38</v>
      </c>
      <c r="AW15" s="231" t="s">
        <v>12</v>
      </c>
      <c r="AX15" s="279" t="s">
        <v>6</v>
      </c>
      <c r="AY15" s="262" t="s">
        <v>6</v>
      </c>
      <c r="AZ15" s="694" t="s">
        <v>6</v>
      </c>
      <c r="BA15" s="408" t="s">
        <v>35</v>
      </c>
      <c r="BB15" s="409" t="s">
        <v>35</v>
      </c>
      <c r="BC15" s="706" t="s">
        <v>35</v>
      </c>
      <c r="BD15" s="706" t="s">
        <v>35</v>
      </c>
      <c r="BE15" s="206" t="s">
        <v>35</v>
      </c>
      <c r="BF15" s="443" t="s">
        <v>9</v>
      </c>
      <c r="BG15" s="443" t="s">
        <v>9</v>
      </c>
      <c r="BH15" s="443" t="s">
        <v>9</v>
      </c>
      <c r="BI15" s="885" t="s">
        <v>42</v>
      </c>
      <c r="BJ15" s="777"/>
      <c r="BK15" s="778"/>
      <c r="BL15" s="778"/>
      <c r="BM15" s="778"/>
      <c r="BN15" s="778"/>
      <c r="BO15" s="779"/>
      <c r="BP15" s="263" t="s">
        <v>10</v>
      </c>
      <c r="BQ15" s="231" t="s">
        <v>10</v>
      </c>
      <c r="BR15" s="263" t="s">
        <v>10</v>
      </c>
      <c r="BS15" s="231" t="s">
        <v>10</v>
      </c>
      <c r="BT15" s="231" t="s">
        <v>10</v>
      </c>
      <c r="BU15" s="231" t="s">
        <v>10</v>
      </c>
      <c r="BV15" s="206" t="s">
        <v>5</v>
      </c>
      <c r="BW15" s="169" t="s">
        <v>5</v>
      </c>
      <c r="BX15" s="169" t="s">
        <v>5</v>
      </c>
      <c r="BY15" s="707" t="s">
        <v>62</v>
      </c>
      <c r="BZ15" s="187" t="s">
        <v>33</v>
      </c>
      <c r="CA15" s="187" t="s">
        <v>33</v>
      </c>
      <c r="CB15" s="232" t="s">
        <v>10</v>
      </c>
      <c r="CC15" s="231" t="s">
        <v>10</v>
      </c>
      <c r="CD15" s="485" t="s">
        <v>30</v>
      </c>
      <c r="CE15" s="485" t="s">
        <v>30</v>
      </c>
      <c r="CF15" s="232" t="s">
        <v>15</v>
      </c>
      <c r="CG15" s="232" t="s">
        <v>15</v>
      </c>
      <c r="CH15" s="485" t="s">
        <v>30</v>
      </c>
      <c r="CI15" s="485" t="s">
        <v>30</v>
      </c>
      <c r="CJ15" s="190"/>
      <c r="CK15" s="398"/>
      <c r="CL15" s="398"/>
      <c r="CM15" s="231"/>
      <c r="CN15" s="233" t="s">
        <v>224</v>
      </c>
      <c r="CO15" s="426" t="s">
        <v>15</v>
      </c>
      <c r="CP15" s="224" t="s">
        <v>16</v>
      </c>
      <c r="CQ15" s="441" t="s">
        <v>38</v>
      </c>
      <c r="CR15" s="231" t="s">
        <v>16</v>
      </c>
      <c r="CS15" s="712" t="s">
        <v>78</v>
      </c>
      <c r="CT15" s="486" t="s">
        <v>30</v>
      </c>
      <c r="CU15" s="169"/>
      <c r="CV15" s="169"/>
      <c r="CW15" s="169"/>
      <c r="CX15" s="169"/>
      <c r="CY15" s="536" t="s">
        <v>59</v>
      </c>
      <c r="CZ15" s="481" t="s">
        <v>59</v>
      </c>
      <c r="DA15" s="481" t="s">
        <v>59</v>
      </c>
      <c r="DB15" s="481" t="s">
        <v>59</v>
      </c>
      <c r="DC15" s="481" t="s">
        <v>59</v>
      </c>
      <c r="DD15" s="208"/>
      <c r="DE15" s="481" t="s">
        <v>59</v>
      </c>
      <c r="DF15" s="398"/>
      <c r="DG15" s="748" t="s">
        <v>154</v>
      </c>
      <c r="DH15" s="555" t="s">
        <v>154</v>
      </c>
      <c r="DI15" s="707" t="s">
        <v>62</v>
      </c>
      <c r="DJ15" s="707" t="s">
        <v>62</v>
      </c>
      <c r="DK15" s="538" t="s">
        <v>34</v>
      </c>
      <c r="DL15" s="538" t="s">
        <v>34</v>
      </c>
      <c r="DM15" s="538" t="s">
        <v>34</v>
      </c>
      <c r="DN15" s="538" t="s">
        <v>34</v>
      </c>
      <c r="DO15" s="538" t="s">
        <v>34</v>
      </c>
      <c r="DP15" s="538" t="s">
        <v>34</v>
      </c>
      <c r="DQ15" s="541" t="s">
        <v>176</v>
      </c>
      <c r="DR15" s="541" t="s">
        <v>176</v>
      </c>
      <c r="DS15" s="541" t="s">
        <v>176</v>
      </c>
      <c r="DT15" s="541" t="s">
        <v>176</v>
      </c>
      <c r="DU15" s="541" t="s">
        <v>176</v>
      </c>
      <c r="DV15" s="541" t="s">
        <v>176</v>
      </c>
      <c r="DW15" s="550" t="s">
        <v>178</v>
      </c>
      <c r="DX15" s="550" t="s">
        <v>178</v>
      </c>
      <c r="DY15" s="550" t="s">
        <v>178</v>
      </c>
      <c r="DZ15" s="550" t="s">
        <v>178</v>
      </c>
      <c r="EA15" s="550" t="s">
        <v>178</v>
      </c>
      <c r="EB15" s="550" t="s">
        <v>178</v>
      </c>
      <c r="EC15" s="547" t="s">
        <v>177</v>
      </c>
      <c r="ED15" s="547" t="s">
        <v>177</v>
      </c>
      <c r="EE15" s="547" t="s">
        <v>177</v>
      </c>
      <c r="EF15" s="547" t="s">
        <v>177</v>
      </c>
      <c r="EG15" s="547" t="s">
        <v>177</v>
      </c>
      <c r="EH15" s="547" t="s">
        <v>177</v>
      </c>
      <c r="EI15" s="552" t="s">
        <v>17</v>
      </c>
      <c r="EJ15" s="610" t="s">
        <v>77</v>
      </c>
      <c r="EK15" s="707" t="s">
        <v>62</v>
      </c>
      <c r="EM15" s="552" t="s">
        <v>5</v>
      </c>
      <c r="EN15" s="570" t="s">
        <v>5</v>
      </c>
      <c r="EO15" s="707" t="s">
        <v>62</v>
      </c>
      <c r="EP15" s="707" t="s">
        <v>62</v>
      </c>
      <c r="EQ15" s="632" t="s">
        <v>154</v>
      </c>
      <c r="ER15" s="634" t="s">
        <v>38</v>
      </c>
      <c r="ES15" s="707" t="s">
        <v>62</v>
      </c>
      <c r="ET15" s="707" t="s">
        <v>62</v>
      </c>
      <c r="EU15" s="634" t="s">
        <v>38</v>
      </c>
      <c r="EV15" s="573" t="s">
        <v>17</v>
      </c>
      <c r="EW15" s="169"/>
      <c r="EX15" s="554" t="s">
        <v>77</v>
      </c>
      <c r="EY15" s="554" t="s">
        <v>77</v>
      </c>
      <c r="EZ15" s="554" t="s">
        <v>17</v>
      </c>
      <c r="FA15" s="902" t="s">
        <v>58</v>
      </c>
      <c r="FB15" s="1083" t="s">
        <v>236</v>
      </c>
      <c r="FC15" s="1084"/>
      <c r="FD15" s="1084"/>
      <c r="FE15" s="840"/>
      <c r="FF15" s="841"/>
      <c r="FG15" s="841"/>
      <c r="FH15" s="910"/>
      <c r="FI15" s="969" t="s">
        <v>318</v>
      </c>
      <c r="FJ15" s="941"/>
      <c r="FK15" s="941"/>
      <c r="FL15" s="941"/>
      <c r="FM15" s="941"/>
      <c r="FN15" s="941"/>
      <c r="FO15" s="941"/>
      <c r="FP15" s="941"/>
      <c r="FQ15" s="941"/>
      <c r="FR15" s="941"/>
      <c r="FS15" s="941"/>
      <c r="FT15" s="941"/>
      <c r="FU15" s="941"/>
      <c r="FV15" s="941"/>
      <c r="FW15" s="941"/>
      <c r="FX15" s="941"/>
      <c r="FY15" s="941"/>
      <c r="FZ15" s="941"/>
      <c r="GA15" s="941"/>
      <c r="GB15" s="941"/>
      <c r="GC15" s="941"/>
      <c r="GD15" s="941"/>
      <c r="GE15" s="941"/>
      <c r="GF15" s="941"/>
      <c r="GG15" s="941"/>
      <c r="GH15" s="941"/>
      <c r="GI15" s="941"/>
      <c r="GJ15" s="941"/>
      <c r="GK15" s="941"/>
      <c r="GL15" s="941"/>
      <c r="GM15" s="970"/>
      <c r="GN15" s="911"/>
      <c r="GO15" s="768"/>
      <c r="GP15" s="321">
        <f t="shared" si="0"/>
        <v>3</v>
      </c>
      <c r="GQ15" s="168">
        <f t="shared" si="1"/>
        <v>4</v>
      </c>
      <c r="GR15" s="168">
        <f t="shared" si="2"/>
        <v>8</v>
      </c>
      <c r="GS15" s="168">
        <f t="shared" si="3"/>
        <v>5</v>
      </c>
      <c r="GT15" s="190">
        <f t="shared" si="4"/>
        <v>0</v>
      </c>
      <c r="GU15" s="190">
        <f t="shared" si="27"/>
        <v>0</v>
      </c>
      <c r="GV15" s="436">
        <f t="shared" si="28"/>
        <v>0</v>
      </c>
      <c r="GW15" s="190">
        <f t="shared" si="5"/>
        <v>5</v>
      </c>
      <c r="GX15" s="190">
        <f t="shared" si="6"/>
        <v>2</v>
      </c>
      <c r="GY15" s="746">
        <f t="shared" si="7"/>
        <v>6</v>
      </c>
      <c r="GZ15" s="190">
        <f t="shared" si="8"/>
        <v>0</v>
      </c>
      <c r="HA15" s="190">
        <f t="shared" si="9"/>
        <v>6</v>
      </c>
      <c r="HB15" s="289">
        <f t="shared" si="29"/>
        <v>0</v>
      </c>
      <c r="HC15" s="190">
        <f t="shared" si="10"/>
        <v>0</v>
      </c>
      <c r="HD15" s="765">
        <f t="shared" si="11"/>
        <v>6</v>
      </c>
      <c r="HE15" s="190">
        <f t="shared" si="30"/>
        <v>6</v>
      </c>
      <c r="HF15" s="190">
        <f t="shared" si="12"/>
        <v>2</v>
      </c>
      <c r="HG15" s="190">
        <f t="shared" si="13"/>
        <v>0</v>
      </c>
      <c r="HH15" s="436">
        <f t="shared" si="31"/>
        <v>0</v>
      </c>
      <c r="HI15" s="190">
        <f t="shared" si="14"/>
        <v>0</v>
      </c>
      <c r="HJ15" s="190">
        <f t="shared" si="32"/>
        <v>0</v>
      </c>
      <c r="HK15" s="190">
        <f t="shared" si="33"/>
        <v>3</v>
      </c>
      <c r="HL15" s="190">
        <f t="shared" si="15"/>
        <v>6</v>
      </c>
      <c r="HM15" s="225">
        <f t="shared" si="34"/>
        <v>3</v>
      </c>
      <c r="HN15" s="243">
        <f t="shared" si="16"/>
        <v>0</v>
      </c>
      <c r="HO15" s="243">
        <f t="shared" si="35"/>
        <v>0</v>
      </c>
      <c r="HP15" s="690">
        <f t="shared" si="17"/>
        <v>0</v>
      </c>
      <c r="HQ15" s="401">
        <f t="shared" si="18"/>
        <v>0</v>
      </c>
      <c r="HR15" s="653">
        <f t="shared" si="36"/>
        <v>10</v>
      </c>
      <c r="HS15" s="225">
        <f t="shared" si="19"/>
        <v>0</v>
      </c>
      <c r="HT15" s="696">
        <f t="shared" si="20"/>
        <v>5</v>
      </c>
      <c r="HU15" s="205">
        <f t="shared" si="21"/>
        <v>7</v>
      </c>
      <c r="HV15" s="699">
        <f t="shared" si="22"/>
        <v>3</v>
      </c>
      <c r="HW15" s="694">
        <f t="shared" si="23"/>
        <v>0</v>
      </c>
      <c r="HX15" s="262">
        <f t="shared" si="24"/>
        <v>6</v>
      </c>
      <c r="HY15" s="205">
        <f t="shared" si="25"/>
        <v>4</v>
      </c>
      <c r="HZ15" s="688">
        <f t="shared" si="37"/>
        <v>1</v>
      </c>
      <c r="IA15" s="716">
        <f t="shared" si="26"/>
        <v>0</v>
      </c>
    </row>
    <row r="16" spans="1:236" s="19" customFormat="1" ht="12.75" customHeight="1" thickBot="1">
      <c r="A16" s="1022"/>
      <c r="B16" s="726" t="s">
        <v>4</v>
      </c>
      <c r="C16" s="711" t="s">
        <v>68</v>
      </c>
      <c r="D16" s="711" t="s">
        <v>68</v>
      </c>
      <c r="E16" s="208" t="s">
        <v>214</v>
      </c>
      <c r="F16" s="711" t="s">
        <v>68</v>
      </c>
      <c r="G16" s="711" t="s">
        <v>68</v>
      </c>
      <c r="H16" s="711" t="s">
        <v>68</v>
      </c>
      <c r="I16" s="205"/>
      <c r="J16" s="219" t="s">
        <v>77</v>
      </c>
      <c r="K16" s="171"/>
      <c r="L16" s="171"/>
      <c r="M16" s="205"/>
      <c r="N16" s="171"/>
      <c r="O16" s="20"/>
      <c r="P16" s="174" t="s">
        <v>35</v>
      </c>
      <c r="Q16" s="174" t="s">
        <v>35</v>
      </c>
      <c r="R16" s="205"/>
      <c r="S16" s="208"/>
      <c r="T16" s="232" t="s">
        <v>77</v>
      </c>
      <c r="U16" s="707" t="s">
        <v>62</v>
      </c>
      <c r="V16" s="248" t="s">
        <v>15</v>
      </c>
      <c r="W16" s="174"/>
      <c r="X16" s="181"/>
      <c r="Y16" s="707" t="s">
        <v>62</v>
      </c>
      <c r="Z16" s="707" t="s">
        <v>62</v>
      </c>
      <c r="AA16" s="707" t="s">
        <v>62</v>
      </c>
      <c r="AB16" s="1045" t="s">
        <v>207</v>
      </c>
      <c r="AC16" s="974"/>
      <c r="AD16" s="974"/>
      <c r="AE16" s="974"/>
      <c r="AF16" s="974"/>
      <c r="AG16" s="974"/>
      <c r="AH16" s="974"/>
      <c r="AI16" s="974"/>
      <c r="AJ16" s="974"/>
      <c r="AK16" s="974"/>
      <c r="AL16" s="974"/>
      <c r="AM16" s="974"/>
      <c r="AN16" s="974"/>
      <c r="AO16" s="974"/>
      <c r="AP16" s="974"/>
      <c r="AQ16" s="974"/>
      <c r="AR16" s="974"/>
      <c r="AS16" s="974"/>
      <c r="AT16" s="974"/>
      <c r="AU16" s="974"/>
      <c r="AV16" s="974"/>
      <c r="AW16" s="974"/>
      <c r="AX16" s="974"/>
      <c r="AY16" s="974"/>
      <c r="AZ16" s="974"/>
      <c r="BA16" s="1032"/>
      <c r="BB16" s="1032"/>
      <c r="BC16" s="1032"/>
      <c r="BD16" s="1032"/>
      <c r="BE16" s="1046"/>
      <c r="BF16" s="964" t="s">
        <v>191</v>
      </c>
      <c r="BG16" s="964"/>
      <c r="BH16" s="964"/>
      <c r="BI16" s="886" t="s">
        <v>42</v>
      </c>
      <c r="BJ16" s="306"/>
      <c r="BK16" s="208"/>
      <c r="BL16" s="208"/>
      <c r="BM16" s="208"/>
      <c r="BN16" s="208"/>
      <c r="BO16" s="776"/>
      <c r="BP16" s="238" t="s">
        <v>10</v>
      </c>
      <c r="BQ16" s="169" t="s">
        <v>10</v>
      </c>
      <c r="BR16" s="169" t="s">
        <v>10</v>
      </c>
      <c r="BS16" s="169" t="s">
        <v>10</v>
      </c>
      <c r="BT16" s="169" t="s">
        <v>10</v>
      </c>
      <c r="BU16" s="233" t="s">
        <v>10</v>
      </c>
      <c r="BV16" s="174" t="s">
        <v>76</v>
      </c>
      <c r="BW16" s="174" t="s">
        <v>76</v>
      </c>
      <c r="BX16" s="174" t="s">
        <v>76</v>
      </c>
      <c r="BY16" s="174" t="s">
        <v>76</v>
      </c>
      <c r="BZ16" s="174" t="s">
        <v>76</v>
      </c>
      <c r="CA16" s="174" t="s">
        <v>76</v>
      </c>
      <c r="CB16" s="205" t="s">
        <v>10</v>
      </c>
      <c r="CC16" s="195" t="s">
        <v>10</v>
      </c>
      <c r="CD16" s="485" t="s">
        <v>30</v>
      </c>
      <c r="CE16" s="485" t="s">
        <v>30</v>
      </c>
      <c r="CF16" s="235" t="s">
        <v>12</v>
      </c>
      <c r="CG16" s="171" t="s">
        <v>12</v>
      </c>
      <c r="CH16" s="485" t="s">
        <v>30</v>
      </c>
      <c r="CI16" s="485" t="s">
        <v>30</v>
      </c>
      <c r="CJ16" s="187" t="s">
        <v>75</v>
      </c>
      <c r="CK16" s="238" t="s">
        <v>75</v>
      </c>
      <c r="CL16" s="246" t="s">
        <v>75</v>
      </c>
      <c r="CM16" s="232" t="s">
        <v>75</v>
      </c>
      <c r="CN16" s="169" t="s">
        <v>12</v>
      </c>
      <c r="CO16" s="232" t="s">
        <v>12</v>
      </c>
      <c r="CP16" s="298" t="s">
        <v>16</v>
      </c>
      <c r="CQ16" s="434" t="s">
        <v>33</v>
      </c>
      <c r="CR16" s="305" t="s">
        <v>16</v>
      </c>
      <c r="CS16" s="434" t="s">
        <v>33</v>
      </c>
      <c r="CT16" s="486" t="s">
        <v>30</v>
      </c>
      <c r="CU16" s="171"/>
      <c r="CV16" s="171"/>
      <c r="CW16" s="171"/>
      <c r="CX16" s="171"/>
      <c r="CY16" s="536" t="s">
        <v>106</v>
      </c>
      <c r="CZ16" s="481" t="s">
        <v>106</v>
      </c>
      <c r="DA16" s="481" t="s">
        <v>106</v>
      </c>
      <c r="DB16" s="481" t="s">
        <v>106</v>
      </c>
      <c r="DC16" s="481" t="s">
        <v>106</v>
      </c>
      <c r="DD16" s="208"/>
      <c r="DE16" s="481" t="s">
        <v>106</v>
      </c>
      <c r="DF16" s="20"/>
      <c r="DG16" s="707" t="s">
        <v>62</v>
      </c>
      <c r="DH16" s="552" t="s">
        <v>77</v>
      </c>
      <c r="DI16" s="610" t="s">
        <v>17</v>
      </c>
      <c r="DJ16" s="610" t="s">
        <v>5</v>
      </c>
      <c r="DK16" s="535" t="s">
        <v>34</v>
      </c>
      <c r="DL16" s="535" t="s">
        <v>34</v>
      </c>
      <c r="DM16" s="535" t="s">
        <v>34</v>
      </c>
      <c r="DN16" s="535" t="s">
        <v>34</v>
      </c>
      <c r="DO16" s="535" t="s">
        <v>34</v>
      </c>
      <c r="DP16" s="535" t="s">
        <v>34</v>
      </c>
      <c r="DQ16" s="483" t="s">
        <v>176</v>
      </c>
      <c r="DR16" s="483" t="s">
        <v>176</v>
      </c>
      <c r="DS16" s="483" t="s">
        <v>176</v>
      </c>
      <c r="DT16" s="483" t="s">
        <v>176</v>
      </c>
      <c r="DU16" s="483" t="s">
        <v>176</v>
      </c>
      <c r="DV16" s="483" t="s">
        <v>176</v>
      </c>
      <c r="DW16" s="552" t="s">
        <v>5</v>
      </c>
      <c r="DX16" s="552" t="s">
        <v>5</v>
      </c>
      <c r="DY16" s="552" t="s">
        <v>5</v>
      </c>
      <c r="DZ16" s="707" t="s">
        <v>62</v>
      </c>
      <c r="EA16" s="558" t="s">
        <v>152</v>
      </c>
      <c r="EB16" s="552" t="s">
        <v>5</v>
      </c>
      <c r="EC16" s="548" t="s">
        <v>177</v>
      </c>
      <c r="ED16" s="548" t="s">
        <v>177</v>
      </c>
      <c r="EE16" s="548" t="s">
        <v>177</v>
      </c>
      <c r="EF16" s="548" t="s">
        <v>177</v>
      </c>
      <c r="EG16" s="548" t="s">
        <v>177</v>
      </c>
      <c r="EH16" s="548" t="s">
        <v>177</v>
      </c>
      <c r="EI16" s="550" t="s">
        <v>178</v>
      </c>
      <c r="EJ16" s="550" t="s">
        <v>178</v>
      </c>
      <c r="EK16" s="550" t="s">
        <v>178</v>
      </c>
      <c r="EL16" s="551" t="s">
        <v>178</v>
      </c>
      <c r="EM16" s="550" t="s">
        <v>178</v>
      </c>
      <c r="EN16" s="571" t="s">
        <v>178</v>
      </c>
      <c r="EO16" s="575" t="s">
        <v>154</v>
      </c>
      <c r="EP16" s="567" t="s">
        <v>154</v>
      </c>
      <c r="EQ16" s="631" t="s">
        <v>38</v>
      </c>
      <c r="ER16" s="635" t="s">
        <v>38</v>
      </c>
      <c r="ES16" s="567" t="s">
        <v>154</v>
      </c>
      <c r="EW16" s="933" t="s">
        <v>17</v>
      </c>
      <c r="EX16" s="231"/>
      <c r="EY16" s="325"/>
      <c r="EZ16" s="254"/>
      <c r="FA16" s="902" t="s">
        <v>58</v>
      </c>
      <c r="FB16" s="1088" t="s">
        <v>163</v>
      </c>
      <c r="FC16" s="1089"/>
      <c r="FD16" s="466"/>
      <c r="FE16" s="830"/>
      <c r="FF16" s="800"/>
      <c r="FG16" s="800"/>
      <c r="FH16" s="831"/>
      <c r="FI16" s="430" t="s">
        <v>35</v>
      </c>
      <c r="FJ16" s="426" t="s">
        <v>35</v>
      </c>
      <c r="FK16" s="426" t="s">
        <v>35</v>
      </c>
      <c r="FM16" s="389"/>
      <c r="FN16" s="389"/>
      <c r="FO16" s="707" t="s">
        <v>62</v>
      </c>
      <c r="FP16" s="709" t="s">
        <v>153</v>
      </c>
      <c r="FQ16" s="709" t="s">
        <v>153</v>
      </c>
      <c r="FR16" s="190" t="s">
        <v>37</v>
      </c>
      <c r="FS16" s="190" t="s">
        <v>37</v>
      </c>
      <c r="FT16" s="190" t="s">
        <v>37</v>
      </c>
      <c r="FU16" s="474" t="s">
        <v>43</v>
      </c>
      <c r="FV16" s="474" t="s">
        <v>43</v>
      </c>
      <c r="FW16" s="474" t="s">
        <v>43</v>
      </c>
      <c r="FX16" s="474" t="s">
        <v>43</v>
      </c>
      <c r="FY16" s="474" t="s">
        <v>43</v>
      </c>
      <c r="FZ16" s="474" t="s">
        <v>43</v>
      </c>
      <c r="GA16" s="920" t="s">
        <v>5</v>
      </c>
      <c r="GB16" s="190" t="s">
        <v>37</v>
      </c>
      <c r="GC16" s="728" t="s">
        <v>62</v>
      </c>
      <c r="GD16" s="190" t="s">
        <v>37</v>
      </c>
      <c r="GE16" s="728" t="s">
        <v>62</v>
      </c>
      <c r="GF16" s="728" t="s">
        <v>62</v>
      </c>
      <c r="GG16" s="389"/>
      <c r="GH16" s="426" t="s">
        <v>35</v>
      </c>
      <c r="GI16" s="641" t="s">
        <v>5</v>
      </c>
      <c r="GJ16" s="646" t="s">
        <v>45</v>
      </c>
      <c r="GK16" s="641" t="s">
        <v>17</v>
      </c>
      <c r="GL16" s="641" t="s">
        <v>5</v>
      </c>
      <c r="GM16" s="851" t="s">
        <v>5</v>
      </c>
      <c r="GN16" s="222"/>
      <c r="GO16" s="195"/>
      <c r="GP16" s="321">
        <f>COUNTIF(C16:GM16,"я")</f>
        <v>1</v>
      </c>
      <c r="GQ16" s="168">
        <f t="shared" si="1"/>
        <v>4</v>
      </c>
      <c r="GR16" s="168">
        <f t="shared" si="2"/>
        <v>8</v>
      </c>
      <c r="GS16" s="168">
        <f t="shared" si="3"/>
        <v>6</v>
      </c>
      <c r="GT16" s="190">
        <f t="shared" si="4"/>
        <v>0</v>
      </c>
      <c r="GU16" s="190">
        <f t="shared" si="27"/>
        <v>6</v>
      </c>
      <c r="GV16" s="436">
        <f t="shared" si="28"/>
        <v>5</v>
      </c>
      <c r="GW16" s="190">
        <f t="shared" si="5"/>
        <v>5</v>
      </c>
      <c r="GX16" s="190">
        <f t="shared" si="6"/>
        <v>2</v>
      </c>
      <c r="GY16" s="746">
        <f t="shared" si="7"/>
        <v>0</v>
      </c>
      <c r="GZ16" s="190">
        <f t="shared" si="8"/>
        <v>1</v>
      </c>
      <c r="HA16" s="190">
        <f t="shared" si="9"/>
        <v>6</v>
      </c>
      <c r="HB16" s="289">
        <f t="shared" si="29"/>
        <v>1</v>
      </c>
      <c r="HC16" s="190">
        <f t="shared" si="10"/>
        <v>5</v>
      </c>
      <c r="HD16" s="765">
        <f t="shared" si="11"/>
        <v>6</v>
      </c>
      <c r="HE16" s="190">
        <f t="shared" si="30"/>
        <v>6</v>
      </c>
      <c r="HF16" s="190">
        <f t="shared" si="12"/>
        <v>2</v>
      </c>
      <c r="HG16" s="190">
        <f t="shared" si="13"/>
        <v>6</v>
      </c>
      <c r="HH16" s="436">
        <f t="shared" si="31"/>
        <v>0</v>
      </c>
      <c r="HI16" s="190">
        <f t="shared" si="14"/>
        <v>4</v>
      </c>
      <c r="HJ16" s="190">
        <f t="shared" si="32"/>
        <v>2</v>
      </c>
      <c r="HK16" s="190">
        <f t="shared" si="33"/>
        <v>3</v>
      </c>
      <c r="HL16" s="190">
        <f t="shared" si="15"/>
        <v>6</v>
      </c>
      <c r="HM16" s="225">
        <f t="shared" si="34"/>
        <v>3</v>
      </c>
      <c r="HN16" s="243">
        <f t="shared" si="16"/>
        <v>6</v>
      </c>
      <c r="HO16" s="243">
        <f t="shared" si="35"/>
        <v>0</v>
      </c>
      <c r="HP16" s="690">
        <f t="shared" si="17"/>
        <v>0</v>
      </c>
      <c r="HQ16" s="401">
        <f t="shared" si="18"/>
        <v>0</v>
      </c>
      <c r="HR16" s="653">
        <f t="shared" si="36"/>
        <v>10</v>
      </c>
      <c r="HS16" s="225">
        <f t="shared" si="19"/>
        <v>6</v>
      </c>
      <c r="HT16" s="696">
        <f t="shared" si="20"/>
        <v>0</v>
      </c>
      <c r="HU16" s="205">
        <f t="shared" si="21"/>
        <v>9</v>
      </c>
      <c r="HV16" s="699">
        <f t="shared" si="22"/>
        <v>3</v>
      </c>
      <c r="HW16" s="694">
        <f t="shared" si="23"/>
        <v>0</v>
      </c>
      <c r="HX16" s="262">
        <f t="shared" si="24"/>
        <v>0</v>
      </c>
      <c r="HY16" s="205">
        <f t="shared" si="25"/>
        <v>0</v>
      </c>
      <c r="HZ16" s="688">
        <f t="shared" si="37"/>
        <v>0</v>
      </c>
      <c r="IA16" s="716">
        <f t="shared" si="26"/>
        <v>0</v>
      </c>
      <c r="IB16" s="162"/>
    </row>
    <row r="17" spans="1:236" s="19" customFormat="1" ht="12.75" customHeight="1" thickBot="1">
      <c r="A17" s="1022"/>
      <c r="B17" s="914" t="s">
        <v>8</v>
      </c>
      <c r="C17" s="424" t="s">
        <v>70</v>
      </c>
      <c r="D17" s="425" t="s">
        <v>324</v>
      </c>
      <c r="E17" s="711" t="s">
        <v>107</v>
      </c>
      <c r="F17" s="171" t="s">
        <v>5</v>
      </c>
      <c r="G17" s="171" t="s">
        <v>9</v>
      </c>
      <c r="H17" s="426" t="s">
        <v>70</v>
      </c>
      <c r="I17" s="711" t="s">
        <v>68</v>
      </c>
      <c r="J17" s="711" t="s">
        <v>68</v>
      </c>
      <c r="K17" s="711" t="s">
        <v>68</v>
      </c>
      <c r="L17" s="711" t="s">
        <v>68</v>
      </c>
      <c r="M17" s="711" t="s">
        <v>68</v>
      </c>
      <c r="N17" s="711" t="s">
        <v>68</v>
      </c>
      <c r="O17" s="311" t="s">
        <v>5</v>
      </c>
      <c r="P17" s="169" t="s">
        <v>35</v>
      </c>
      <c r="Q17" s="169" t="s">
        <v>35</v>
      </c>
      <c r="R17" s="205" t="s">
        <v>12</v>
      </c>
      <c r="S17" s="171" t="s">
        <v>12</v>
      </c>
      <c r="T17" s="171" t="s">
        <v>12</v>
      </c>
      <c r="U17" s="171" t="s">
        <v>12</v>
      </c>
      <c r="V17" s="171" t="s">
        <v>12</v>
      </c>
      <c r="W17" s="174" t="s">
        <v>15</v>
      </c>
      <c r="X17" s="428" t="s">
        <v>70</v>
      </c>
      <c r="Y17" s="425" t="s">
        <v>70</v>
      </c>
      <c r="Z17" s="437" t="s">
        <v>38</v>
      </c>
      <c r="AA17" s="731" t="s">
        <v>17</v>
      </c>
      <c r="AB17" s="219" t="s">
        <v>5</v>
      </c>
      <c r="AC17" s="169" t="s">
        <v>15</v>
      </c>
      <c r="AD17" s="263" t="s">
        <v>15</v>
      </c>
      <c r="AE17" s="169" t="s">
        <v>15</v>
      </c>
      <c r="AF17" s="263" t="s">
        <v>15</v>
      </c>
      <c r="AG17" s="440" t="s">
        <v>108</v>
      </c>
      <c r="AH17" s="707" t="s">
        <v>62</v>
      </c>
      <c r="AI17" s="707" t="s">
        <v>62</v>
      </c>
      <c r="AJ17" s="233" t="s">
        <v>35</v>
      </c>
      <c r="AK17" s="440" t="s">
        <v>108</v>
      </c>
      <c r="AL17" s="169" t="s">
        <v>6</v>
      </c>
      <c r="AM17" s="219" t="s">
        <v>6</v>
      </c>
      <c r="AN17" s="169" t="s">
        <v>6</v>
      </c>
      <c r="AO17" s="224" t="s">
        <v>6</v>
      </c>
      <c r="AP17" s="231" t="s">
        <v>6</v>
      </c>
      <c r="AQ17" s="426" t="s">
        <v>70</v>
      </c>
      <c r="AR17" s="169" t="s">
        <v>15</v>
      </c>
      <c r="AS17" s="233" t="s">
        <v>9</v>
      </c>
      <c r="AT17" s="233" t="s">
        <v>15</v>
      </c>
      <c r="AU17" s="259"/>
      <c r="AV17" s="20"/>
      <c r="AW17" s="441" t="s">
        <v>38</v>
      </c>
      <c r="AX17" s="445" t="s">
        <v>38</v>
      </c>
      <c r="AY17" s="234" t="s">
        <v>35</v>
      </c>
      <c r="AZ17" s="752" t="s">
        <v>17</v>
      </c>
      <c r="BA17" s="753" t="s">
        <v>10</v>
      </c>
      <c r="BB17" s="753" t="s">
        <v>10</v>
      </c>
      <c r="BC17" s="753" t="s">
        <v>10</v>
      </c>
      <c r="BD17" s="753" t="s">
        <v>10</v>
      </c>
      <c r="BE17" s="754" t="s">
        <v>10</v>
      </c>
      <c r="BF17" s="219" t="s">
        <v>35</v>
      </c>
      <c r="BG17" s="169" t="s">
        <v>35</v>
      </c>
      <c r="BH17" s="244" t="s">
        <v>35</v>
      </c>
      <c r="BI17" s="904" t="s">
        <v>7</v>
      </c>
      <c r="BJ17" s="181"/>
      <c r="BK17" s="171"/>
      <c r="BL17" s="171"/>
      <c r="BM17" s="171"/>
      <c r="BN17" s="171"/>
      <c r="BO17" s="218"/>
      <c r="BP17" s="951" t="s">
        <v>193</v>
      </c>
      <c r="BQ17" s="951"/>
      <c r="BR17" s="951"/>
      <c r="BS17" s="951"/>
      <c r="BT17" s="951"/>
      <c r="BU17" s="951"/>
      <c r="BV17" s="951"/>
      <c r="BW17" s="951"/>
      <c r="BX17" s="951"/>
      <c r="BY17" s="951"/>
      <c r="BZ17" s="951"/>
      <c r="CA17" s="951"/>
      <c r="CB17" s="951"/>
      <c r="CC17" s="951"/>
      <c r="CD17" s="951"/>
      <c r="CE17" s="951"/>
      <c r="CF17" s="951"/>
      <c r="CG17" s="951"/>
      <c r="CH17" s="951"/>
      <c r="CI17" s="951"/>
      <c r="CJ17" s="951"/>
      <c r="CK17" s="951"/>
      <c r="CL17" s="951"/>
      <c r="CM17" s="951"/>
      <c r="CN17" s="951"/>
      <c r="CO17" s="951"/>
      <c r="CP17" s="951"/>
      <c r="CQ17" s="951"/>
      <c r="CR17" s="951"/>
      <c r="CS17" s="951"/>
      <c r="CT17" s="951"/>
      <c r="CU17" s="798"/>
      <c r="CV17" s="798"/>
      <c r="CW17" s="798"/>
      <c r="CX17" s="798"/>
      <c r="CY17" s="578" t="s">
        <v>177</v>
      </c>
      <c r="CZ17" s="547" t="s">
        <v>177</v>
      </c>
      <c r="DA17" s="558" t="s">
        <v>152</v>
      </c>
      <c r="DB17" s="558" t="s">
        <v>152</v>
      </c>
      <c r="DC17" s="555" t="s">
        <v>154</v>
      </c>
      <c r="DD17" s="555" t="s">
        <v>154</v>
      </c>
      <c r="DE17" s="707" t="s">
        <v>62</v>
      </c>
      <c r="DF17" s="707" t="s">
        <v>62</v>
      </c>
      <c r="DG17" s="549" t="s">
        <v>177</v>
      </c>
      <c r="DH17" s="558" t="s">
        <v>152</v>
      </c>
      <c r="DI17" s="20"/>
      <c r="DJ17" s="20"/>
      <c r="DK17" s="541" t="s">
        <v>176</v>
      </c>
      <c r="DL17" s="541" t="s">
        <v>176</v>
      </c>
      <c r="DM17" s="541" t="s">
        <v>176</v>
      </c>
      <c r="DN17" s="541" t="s">
        <v>176</v>
      </c>
      <c r="DO17" s="541" t="s">
        <v>176</v>
      </c>
      <c r="DP17" s="541" t="s">
        <v>176</v>
      </c>
      <c r="DQ17" s="538" t="s">
        <v>34</v>
      </c>
      <c r="DR17" s="538" t="s">
        <v>34</v>
      </c>
      <c r="DS17" s="538" t="s">
        <v>34</v>
      </c>
      <c r="DT17" s="538" t="s">
        <v>34</v>
      </c>
      <c r="DU17" s="538" t="s">
        <v>34</v>
      </c>
      <c r="DV17" s="538" t="s">
        <v>34</v>
      </c>
      <c r="DW17" s="545" t="s">
        <v>30</v>
      </c>
      <c r="DX17" s="545" t="s">
        <v>30</v>
      </c>
      <c r="DY17" s="555" t="s">
        <v>154</v>
      </c>
      <c r="DZ17" s="547" t="s">
        <v>177</v>
      </c>
      <c r="EA17" s="547" t="s">
        <v>177</v>
      </c>
      <c r="EB17" s="547" t="s">
        <v>177</v>
      </c>
      <c r="EC17" s="550" t="s">
        <v>178</v>
      </c>
      <c r="ED17" s="550" t="s">
        <v>178</v>
      </c>
      <c r="EE17" s="550" t="s">
        <v>178</v>
      </c>
      <c r="EF17" s="551" t="s">
        <v>178</v>
      </c>
      <c r="EG17" s="550" t="s">
        <v>178</v>
      </c>
      <c r="EH17" s="545" t="s">
        <v>30</v>
      </c>
      <c r="EI17" s="545" t="s">
        <v>30</v>
      </c>
      <c r="EJ17" s="545" t="s">
        <v>30</v>
      </c>
      <c r="EK17" s="545" t="s">
        <v>30</v>
      </c>
      <c r="EL17" s="545" t="s">
        <v>30</v>
      </c>
      <c r="EM17" s="707" t="s">
        <v>62</v>
      </c>
      <c r="EN17" s="707" t="s">
        <v>62</v>
      </c>
      <c r="EO17" s="576" t="s">
        <v>17</v>
      </c>
      <c r="EP17" s="552" t="s">
        <v>5</v>
      </c>
      <c r="EQ17" s="552" t="s">
        <v>5</v>
      </c>
      <c r="ER17" s="552" t="s">
        <v>5</v>
      </c>
      <c r="ES17" s="552" t="s">
        <v>5</v>
      </c>
      <c r="ET17" s="552" t="s">
        <v>5</v>
      </c>
      <c r="EU17" s="20"/>
      <c r="EV17" s="707" t="s">
        <v>62</v>
      </c>
      <c r="EW17" s="707" t="s">
        <v>62</v>
      </c>
      <c r="EX17" s="707" t="s">
        <v>62</v>
      </c>
      <c r="EY17" s="707" t="s">
        <v>62</v>
      </c>
      <c r="EZ17" s="707" t="s">
        <v>62</v>
      </c>
      <c r="FA17" s="92"/>
      <c r="FB17" s="1090"/>
      <c r="FC17" s="1091"/>
      <c r="FD17" s="490" t="s">
        <v>83</v>
      </c>
      <c r="FE17" s="832"/>
      <c r="FF17" s="681"/>
      <c r="FG17" s="681"/>
      <c r="FH17" s="868"/>
      <c r="FI17" s="215"/>
      <c r="FJ17" s="208"/>
      <c r="FK17" s="481" t="s">
        <v>59</v>
      </c>
      <c r="FL17" s="481" t="s">
        <v>59</v>
      </c>
      <c r="FM17" s="481" t="s">
        <v>59</v>
      </c>
      <c r="FN17" s="208"/>
      <c r="FO17" s="481" t="s">
        <v>59</v>
      </c>
      <c r="FP17" s="481" t="s">
        <v>59</v>
      </c>
      <c r="FQ17" s="707" t="s">
        <v>62</v>
      </c>
      <c r="FR17" s="642" t="s">
        <v>5</v>
      </c>
      <c r="FS17" s="641" t="s">
        <v>17</v>
      </c>
      <c r="FT17" s="641" t="s">
        <v>77</v>
      </c>
      <c r="FU17" s="468" t="s">
        <v>43</v>
      </c>
      <c r="FV17" s="468" t="s">
        <v>43</v>
      </c>
      <c r="FW17" s="468" t="s">
        <v>43</v>
      </c>
      <c r="FX17" s="468" t="s">
        <v>43</v>
      </c>
      <c r="FY17" s="468" t="s">
        <v>43</v>
      </c>
      <c r="FZ17" s="468" t="s">
        <v>43</v>
      </c>
      <c r="GA17" s="648" t="s">
        <v>153</v>
      </c>
      <c r="GB17" s="643" t="s">
        <v>5</v>
      </c>
      <c r="GC17" s="643" t="s">
        <v>17</v>
      </c>
      <c r="GD17" s="646" t="s">
        <v>45</v>
      </c>
      <c r="GE17" s="644" t="s">
        <v>77</v>
      </c>
      <c r="GG17" s="644" t="s">
        <v>77</v>
      </c>
      <c r="GH17" s="647" t="s">
        <v>45</v>
      </c>
      <c r="GI17" s="646" t="s">
        <v>45</v>
      </c>
      <c r="GJ17" s="20"/>
      <c r="GK17" s="648" t="s">
        <v>153</v>
      </c>
      <c r="GL17" s="647" t="s">
        <v>45</v>
      </c>
      <c r="GM17" s="427" t="s">
        <v>35</v>
      </c>
      <c r="GN17" s="857"/>
      <c r="GO17" s="164"/>
      <c r="GP17" s="321">
        <f>COUNTIF(C17:GM17,"я")</f>
        <v>7</v>
      </c>
      <c r="GQ17" s="168">
        <f t="shared" si="1"/>
        <v>5</v>
      </c>
      <c r="GR17" s="168">
        <f t="shared" si="2"/>
        <v>5</v>
      </c>
      <c r="GS17" s="168">
        <f t="shared" si="3"/>
        <v>8</v>
      </c>
      <c r="GT17" s="190">
        <f t="shared" si="4"/>
        <v>5</v>
      </c>
      <c r="GU17" s="190">
        <f t="shared" si="27"/>
        <v>0</v>
      </c>
      <c r="GV17" s="436">
        <f t="shared" si="28"/>
        <v>6</v>
      </c>
      <c r="GW17" s="190">
        <f t="shared" si="5"/>
        <v>7</v>
      </c>
      <c r="GX17" s="190">
        <f t="shared" si="6"/>
        <v>0</v>
      </c>
      <c r="GY17" s="746">
        <f t="shared" si="7"/>
        <v>5</v>
      </c>
      <c r="GZ17" s="190">
        <f t="shared" si="8"/>
        <v>4</v>
      </c>
      <c r="HA17" s="190">
        <f t="shared" si="9"/>
        <v>5</v>
      </c>
      <c r="HB17" s="289">
        <f t="shared" si="29"/>
        <v>3</v>
      </c>
      <c r="HC17" s="190">
        <f t="shared" si="10"/>
        <v>0</v>
      </c>
      <c r="HD17" s="765">
        <f t="shared" si="11"/>
        <v>6</v>
      </c>
      <c r="HE17" s="190">
        <f t="shared" si="30"/>
        <v>6</v>
      </c>
      <c r="HF17" s="190">
        <f t="shared" si="12"/>
        <v>0</v>
      </c>
      <c r="HG17" s="190">
        <f t="shared" si="13"/>
        <v>6</v>
      </c>
      <c r="HH17" s="436">
        <f t="shared" si="31"/>
        <v>0</v>
      </c>
      <c r="HI17" s="190">
        <f t="shared" si="14"/>
        <v>0</v>
      </c>
      <c r="HJ17" s="190">
        <f t="shared" si="32"/>
        <v>2</v>
      </c>
      <c r="HK17" s="190">
        <f t="shared" si="33"/>
        <v>3</v>
      </c>
      <c r="HL17" s="190">
        <f t="shared" si="15"/>
        <v>6</v>
      </c>
      <c r="HM17" s="225">
        <f t="shared" si="34"/>
        <v>3</v>
      </c>
      <c r="HN17" s="243">
        <f t="shared" si="16"/>
        <v>6</v>
      </c>
      <c r="HO17" s="243">
        <f t="shared" si="35"/>
        <v>0</v>
      </c>
      <c r="HP17" s="690">
        <f t="shared" si="17"/>
        <v>0</v>
      </c>
      <c r="HQ17" s="401">
        <f t="shared" si="18"/>
        <v>0</v>
      </c>
      <c r="HR17" s="653">
        <f t="shared" si="36"/>
        <v>12</v>
      </c>
      <c r="HS17" s="225">
        <f t="shared" si="19"/>
        <v>0</v>
      </c>
      <c r="HT17" s="696">
        <f t="shared" si="20"/>
        <v>5</v>
      </c>
      <c r="HU17" s="205">
        <f t="shared" si="21"/>
        <v>10</v>
      </c>
      <c r="HV17" s="699">
        <f t="shared" si="22"/>
        <v>5</v>
      </c>
      <c r="HW17" s="694">
        <f t="shared" si="23"/>
        <v>0</v>
      </c>
      <c r="HX17" s="262">
        <f t="shared" si="24"/>
        <v>1</v>
      </c>
      <c r="HY17" s="205">
        <f t="shared" si="25"/>
        <v>2</v>
      </c>
      <c r="HZ17" s="688">
        <f t="shared" si="37"/>
        <v>0</v>
      </c>
      <c r="IA17" s="716">
        <f t="shared" si="26"/>
        <v>1</v>
      </c>
      <c r="IB17" s="162"/>
    </row>
    <row r="18" spans="1:236" s="19" customFormat="1" ht="12.75" customHeight="1" thickBot="1">
      <c r="A18" s="1022"/>
      <c r="B18" s="725" t="s">
        <v>13</v>
      </c>
      <c r="C18" s="424" t="s">
        <v>70</v>
      </c>
      <c r="D18" s="425" t="s">
        <v>70</v>
      </c>
      <c r="E18" s="171"/>
      <c r="F18" s="171"/>
      <c r="G18" s="219" t="s">
        <v>77</v>
      </c>
      <c r="H18" s="426" t="s">
        <v>70</v>
      </c>
      <c r="I18" s="20"/>
      <c r="J18" s="20"/>
      <c r="K18" s="20"/>
      <c r="L18" s="20"/>
      <c r="M18" s="171"/>
      <c r="N18" s="205"/>
      <c r="O18" s="711" t="s">
        <v>68</v>
      </c>
      <c r="P18" s="711" t="s">
        <v>68</v>
      </c>
      <c r="Q18" s="711" t="s">
        <v>68</v>
      </c>
      <c r="R18" s="711" t="s">
        <v>68</v>
      </c>
      <c r="S18" s="711" t="s">
        <v>68</v>
      </c>
      <c r="T18" s="711" t="s">
        <v>68</v>
      </c>
      <c r="U18" s="171"/>
      <c r="V18" s="171"/>
      <c r="W18" s="275"/>
      <c r="X18" s="428" t="s">
        <v>70</v>
      </c>
      <c r="Y18" s="425" t="s">
        <v>112</v>
      </c>
      <c r="AB18" s="20"/>
      <c r="AC18" s="20"/>
      <c r="AD18" s="171" t="s">
        <v>5</v>
      </c>
      <c r="AE18" s="171" t="s">
        <v>77</v>
      </c>
      <c r="AF18" s="174" t="s">
        <v>17</v>
      </c>
      <c r="AG18" s="419" t="s">
        <v>108</v>
      </c>
      <c r="AH18" s="419"/>
      <c r="AI18" s="20"/>
      <c r="AJ18" s="233" t="s">
        <v>35</v>
      </c>
      <c r="AK18" s="419" t="s">
        <v>108</v>
      </c>
      <c r="AL18" s="174" t="s">
        <v>9</v>
      </c>
      <c r="AM18" s="174" t="s">
        <v>9</v>
      </c>
      <c r="AN18" s="174" t="s">
        <v>9</v>
      </c>
      <c r="AO18" s="174" t="s">
        <v>9</v>
      </c>
      <c r="AP18" s="171"/>
      <c r="AQ18" s="426" t="s">
        <v>70</v>
      </c>
      <c r="AR18" s="171" t="s">
        <v>5</v>
      </c>
      <c r="AS18" s="208" t="s">
        <v>5</v>
      </c>
      <c r="AT18" s="249"/>
      <c r="AU18" s="931" t="s">
        <v>77</v>
      </c>
      <c r="AV18" s="379"/>
      <c r="AW18" s="437" t="s">
        <v>38</v>
      </c>
      <c r="AX18" s="451" t="s">
        <v>38</v>
      </c>
      <c r="AY18" s="193" t="s">
        <v>35</v>
      </c>
      <c r="AZ18" s="235"/>
      <c r="BA18" s="306" t="s">
        <v>10</v>
      </c>
      <c r="BB18" s="306" t="s">
        <v>10</v>
      </c>
      <c r="BC18" s="306" t="s">
        <v>10</v>
      </c>
      <c r="BD18" s="306" t="s">
        <v>10</v>
      </c>
      <c r="BE18" s="755" t="s">
        <v>10</v>
      </c>
      <c r="BF18" s="238" t="s">
        <v>35</v>
      </c>
      <c r="BG18" s="48" t="s">
        <v>35</v>
      </c>
      <c r="BH18" s="48" t="s">
        <v>35</v>
      </c>
      <c r="BI18" s="904" t="s">
        <v>5</v>
      </c>
      <c r="BJ18" s="175"/>
      <c r="BK18" s="176"/>
      <c r="BL18" s="176"/>
      <c r="BM18" s="176"/>
      <c r="BN18" s="176"/>
      <c r="BO18" s="272"/>
      <c r="BP18" s="239" t="s">
        <v>15</v>
      </c>
      <c r="BQ18" s="205" t="s">
        <v>15</v>
      </c>
      <c r="BR18" s="171" t="s">
        <v>15</v>
      </c>
      <c r="BS18" s="205" t="s">
        <v>15</v>
      </c>
      <c r="BT18" s="171" t="s">
        <v>15</v>
      </c>
      <c r="BU18" s="195" t="s">
        <v>15</v>
      </c>
      <c r="BV18" s="487" t="s">
        <v>30</v>
      </c>
      <c r="BW18" s="487" t="s">
        <v>30</v>
      </c>
      <c r="BX18" s="195" t="s">
        <v>15</v>
      </c>
      <c r="BY18" s="171" t="s">
        <v>12</v>
      </c>
      <c r="BZ18" s="205" t="s">
        <v>12</v>
      </c>
      <c r="CA18" s="171" t="s">
        <v>12</v>
      </c>
      <c r="CB18" s="174" t="s">
        <v>76</v>
      </c>
      <c r="CC18" s="174" t="s">
        <v>76</v>
      </c>
      <c r="CD18" s="174" t="s">
        <v>76</v>
      </c>
      <c r="CE18" s="174" t="s">
        <v>76</v>
      </c>
      <c r="CF18" s="174" t="s">
        <v>76</v>
      </c>
      <c r="CG18" s="174" t="s">
        <v>76</v>
      </c>
      <c r="CH18" s="205" t="s">
        <v>15</v>
      </c>
      <c r="CI18" s="171" t="s">
        <v>12</v>
      </c>
      <c r="CJ18" s="205" t="s">
        <v>16</v>
      </c>
      <c r="CK18" s="205" t="s">
        <v>16</v>
      </c>
      <c r="CL18" s="205" t="s">
        <v>16</v>
      </c>
      <c r="CM18" s="205" t="s">
        <v>16</v>
      </c>
      <c r="CN18" s="171" t="s">
        <v>10</v>
      </c>
      <c r="CO18" s="171" t="s">
        <v>10</v>
      </c>
      <c r="CP18" s="171" t="s">
        <v>12</v>
      </c>
      <c r="CQ18" s="175" t="s">
        <v>5</v>
      </c>
      <c r="CR18" s="437" t="s">
        <v>38</v>
      </c>
      <c r="CS18" s="169" t="s">
        <v>5</v>
      </c>
      <c r="CT18" s="248" t="s">
        <v>5</v>
      </c>
      <c r="CU18" s="270"/>
      <c r="CV18" s="270"/>
      <c r="CW18" s="270"/>
      <c r="CX18" s="270"/>
      <c r="CY18" s="790" t="s">
        <v>177</v>
      </c>
      <c r="CZ18" s="548" t="s">
        <v>177</v>
      </c>
      <c r="DB18" s="398"/>
      <c r="DC18" s="171"/>
      <c r="DD18" s="164"/>
      <c r="DE18" s="389"/>
      <c r="DF18" s="552" t="s">
        <v>5</v>
      </c>
      <c r="DG18" s="548" t="s">
        <v>177</v>
      </c>
      <c r="DH18" s="20"/>
      <c r="DI18" s="555" t="s">
        <v>154</v>
      </c>
      <c r="DJ18" s="555" t="s">
        <v>154</v>
      </c>
      <c r="DK18" s="483" t="s">
        <v>176</v>
      </c>
      <c r="DL18" s="483" t="s">
        <v>176</v>
      </c>
      <c r="DM18" s="483" t="s">
        <v>176</v>
      </c>
      <c r="DN18" s="483" t="s">
        <v>176</v>
      </c>
      <c r="DO18" s="483" t="s">
        <v>176</v>
      </c>
      <c r="DP18" s="483" t="s">
        <v>176</v>
      </c>
      <c r="DQ18" s="535" t="s">
        <v>34</v>
      </c>
      <c r="DR18" s="535" t="s">
        <v>34</v>
      </c>
      <c r="DS18" s="535" t="s">
        <v>34</v>
      </c>
      <c r="DT18" s="535" t="s">
        <v>34</v>
      </c>
      <c r="DU18" s="535" t="s">
        <v>34</v>
      </c>
      <c r="DV18" s="535" t="s">
        <v>34</v>
      </c>
      <c r="DW18" s="304"/>
      <c r="DX18" s="526"/>
      <c r="DY18" s="558" t="s">
        <v>152</v>
      </c>
      <c r="DZ18" s="548" t="s">
        <v>177</v>
      </c>
      <c r="EA18" s="548" t="s">
        <v>177</v>
      </c>
      <c r="EB18" s="548" t="s">
        <v>177</v>
      </c>
      <c r="EC18" s="554" t="s">
        <v>17</v>
      </c>
      <c r="ED18" s="554" t="s">
        <v>17</v>
      </c>
      <c r="EE18" s="554" t="s">
        <v>77</v>
      </c>
      <c r="EF18" s="20"/>
      <c r="EG18" s="554" t="s">
        <v>77</v>
      </c>
      <c r="EH18" s="554" t="s">
        <v>77</v>
      </c>
      <c r="EI18" s="707" t="s">
        <v>62</v>
      </c>
      <c r="EJ18" s="707" t="s">
        <v>62</v>
      </c>
      <c r="EK18" s="626" t="s">
        <v>152</v>
      </c>
      <c r="EL18" s="707" t="s">
        <v>62</v>
      </c>
      <c r="EM18" s="545" t="s">
        <v>30</v>
      </c>
      <c r="EN18" s="572" t="s">
        <v>30</v>
      </c>
      <c r="EO18" s="20"/>
      <c r="EP18" s="20"/>
      <c r="EQ18" s="636" t="s">
        <v>38</v>
      </c>
      <c r="ER18" s="631" t="s">
        <v>38</v>
      </c>
      <c r="ET18" s="567" t="s">
        <v>154</v>
      </c>
      <c r="EU18" s="631" t="s">
        <v>38</v>
      </c>
      <c r="EV18" s="574" t="s">
        <v>30</v>
      </c>
      <c r="EW18" s="545" t="s">
        <v>30</v>
      </c>
      <c r="EX18" s="545" t="s">
        <v>30</v>
      </c>
      <c r="EY18" s="545" t="s">
        <v>30</v>
      </c>
      <c r="EZ18" s="545" t="s">
        <v>30</v>
      </c>
      <c r="FA18" s="707" t="s">
        <v>62</v>
      </c>
      <c r="FB18" s="1060" t="s">
        <v>162</v>
      </c>
      <c r="FC18" s="1061"/>
      <c r="FD18" s="1061"/>
      <c r="FE18" s="827"/>
      <c r="FF18" s="798"/>
      <c r="FG18" s="798"/>
      <c r="FH18" s="828"/>
      <c r="FI18" s="536" t="s">
        <v>106</v>
      </c>
      <c r="FJ18" s="481" t="s">
        <v>106</v>
      </c>
      <c r="FK18" s="481" t="s">
        <v>106</v>
      </c>
      <c r="FL18" s="481" t="s">
        <v>106</v>
      </c>
      <c r="FM18" s="481" t="s">
        <v>106</v>
      </c>
      <c r="FN18" s="481" t="s">
        <v>106</v>
      </c>
      <c r="FO18" s="481" t="s">
        <v>106</v>
      </c>
      <c r="FP18" s="481" t="s">
        <v>218</v>
      </c>
      <c r="FQ18" s="20"/>
      <c r="FR18" s="20"/>
      <c r="FS18" s="648" t="s">
        <v>153</v>
      </c>
      <c r="FT18" s="648" t="s">
        <v>153</v>
      </c>
      <c r="FU18" s="468" t="s">
        <v>43</v>
      </c>
      <c r="FV18" s="468" t="s">
        <v>43</v>
      </c>
      <c r="FW18" s="468" t="s">
        <v>43</v>
      </c>
      <c r="FX18" s="468" t="s">
        <v>43</v>
      </c>
      <c r="FY18" s="468" t="s">
        <v>43</v>
      </c>
      <c r="FZ18" s="468" t="s">
        <v>43</v>
      </c>
      <c r="GA18" s="710" t="s">
        <v>62</v>
      </c>
      <c r="GB18" s="20"/>
      <c r="GC18" s="20"/>
      <c r="GD18" s="20"/>
      <c r="GE18" s="425" t="s">
        <v>35</v>
      </c>
      <c r="GF18" s="425" t="s">
        <v>35</v>
      </c>
      <c r="GG18" s="710" t="s">
        <v>62</v>
      </c>
      <c r="GH18" s="728" t="s">
        <v>62</v>
      </c>
      <c r="GI18" s="710" t="s">
        <v>62</v>
      </c>
      <c r="GJ18" s="20"/>
      <c r="GK18" s="710" t="s">
        <v>62</v>
      </c>
      <c r="GL18" s="389"/>
      <c r="GM18" s="762"/>
      <c r="GN18" s="859"/>
      <c r="GO18" s="456"/>
      <c r="GP18" s="321">
        <f>COUNTIF(C18:GM18,"я")</f>
        <v>8</v>
      </c>
      <c r="GQ18" s="168">
        <f t="shared" si="1"/>
        <v>5</v>
      </c>
      <c r="GR18" s="168">
        <f t="shared" si="2"/>
        <v>7</v>
      </c>
      <c r="GS18" s="168">
        <f t="shared" si="3"/>
        <v>7</v>
      </c>
      <c r="GT18" s="190">
        <f t="shared" si="4"/>
        <v>5</v>
      </c>
      <c r="GU18" s="190">
        <f t="shared" si="27"/>
        <v>7</v>
      </c>
      <c r="GV18" s="436">
        <f t="shared" si="28"/>
        <v>6</v>
      </c>
      <c r="GW18" s="190">
        <f t="shared" si="5"/>
        <v>9</v>
      </c>
      <c r="GX18" s="190">
        <f t="shared" si="6"/>
        <v>4</v>
      </c>
      <c r="GY18" s="746">
        <f t="shared" si="7"/>
        <v>0</v>
      </c>
      <c r="GZ18" s="190">
        <f t="shared" si="8"/>
        <v>0</v>
      </c>
      <c r="HA18" s="190">
        <f t="shared" si="9"/>
        <v>0</v>
      </c>
      <c r="HB18" s="289">
        <f t="shared" si="29"/>
        <v>2</v>
      </c>
      <c r="HC18" s="190">
        <f t="shared" si="10"/>
        <v>0</v>
      </c>
      <c r="HD18" s="765">
        <f t="shared" si="11"/>
        <v>6</v>
      </c>
      <c r="HE18" s="190">
        <f t="shared" si="30"/>
        <v>6</v>
      </c>
      <c r="HF18" s="190">
        <f t="shared" si="12"/>
        <v>0</v>
      </c>
      <c r="HG18" s="190">
        <f t="shared" si="13"/>
        <v>6</v>
      </c>
      <c r="HH18" s="436">
        <f t="shared" si="31"/>
        <v>0</v>
      </c>
      <c r="HI18" s="190">
        <f t="shared" si="14"/>
        <v>0</v>
      </c>
      <c r="HJ18" s="190">
        <f t="shared" si="32"/>
        <v>2</v>
      </c>
      <c r="HK18" s="190">
        <f t="shared" si="33"/>
        <v>6</v>
      </c>
      <c r="HL18" s="190">
        <f t="shared" si="15"/>
        <v>6</v>
      </c>
      <c r="HM18" s="225">
        <f t="shared" si="34"/>
        <v>3</v>
      </c>
      <c r="HN18" s="243">
        <f t="shared" si="16"/>
        <v>6</v>
      </c>
      <c r="HO18" s="243">
        <f t="shared" si="35"/>
        <v>0</v>
      </c>
      <c r="HP18" s="690">
        <f t="shared" si="17"/>
        <v>0</v>
      </c>
      <c r="HQ18" s="401">
        <f t="shared" si="18"/>
        <v>0</v>
      </c>
      <c r="HR18" s="653">
        <f t="shared" si="36"/>
        <v>9</v>
      </c>
      <c r="HS18" s="225">
        <f t="shared" si="19"/>
        <v>6</v>
      </c>
      <c r="HT18" s="696">
        <f t="shared" si="20"/>
        <v>0</v>
      </c>
      <c r="HU18" s="205">
        <f t="shared" si="21"/>
        <v>8</v>
      </c>
      <c r="HV18" s="699">
        <f t="shared" si="22"/>
        <v>3</v>
      </c>
      <c r="HW18" s="694">
        <f t="shared" si="23"/>
        <v>0</v>
      </c>
      <c r="HX18" s="262">
        <f t="shared" si="24"/>
        <v>0</v>
      </c>
      <c r="HY18" s="205">
        <f t="shared" si="25"/>
        <v>4</v>
      </c>
      <c r="HZ18" s="688">
        <f t="shared" si="37"/>
        <v>0</v>
      </c>
      <c r="IA18" s="716">
        <f t="shared" si="26"/>
        <v>0</v>
      </c>
      <c r="IB18" s="162"/>
    </row>
    <row r="19" spans="1:236" s="19" customFormat="1" ht="12.75" customHeight="1" thickBot="1">
      <c r="A19" s="1023"/>
      <c r="B19" s="512" t="s">
        <v>27</v>
      </c>
      <c r="C19" s="1047" t="s">
        <v>323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47"/>
      <c r="AM19" s="1047"/>
      <c r="AN19" s="1047"/>
      <c r="AO19" s="1047"/>
      <c r="AP19" s="1047"/>
      <c r="AQ19" s="1047"/>
      <c r="AR19" s="1047"/>
      <c r="AS19" s="1047"/>
      <c r="AT19" s="1047"/>
      <c r="AU19" s="1047"/>
      <c r="AV19" s="1047"/>
      <c r="AW19" s="1047"/>
      <c r="AX19" s="1047"/>
      <c r="AY19" s="1047"/>
      <c r="AZ19" s="1047"/>
      <c r="BA19" s="756" t="s">
        <v>5</v>
      </c>
      <c r="BB19" s="675"/>
      <c r="BC19" s="296" t="s">
        <v>77</v>
      </c>
      <c r="BD19" s="390"/>
      <c r="BE19" s="390"/>
      <c r="BF19" s="1070" t="s">
        <v>312</v>
      </c>
      <c r="BG19" s="1070"/>
      <c r="BH19" s="1071"/>
      <c r="BI19" s="582"/>
      <c r="BJ19" s="780"/>
      <c r="BK19" s="781"/>
      <c r="BL19" s="781"/>
      <c r="BM19" s="781"/>
      <c r="BN19" s="781"/>
      <c r="BO19" s="782"/>
      <c r="BP19" s="154"/>
      <c r="BQ19" s="241"/>
      <c r="BR19" s="241"/>
      <c r="BS19" s="167"/>
      <c r="BT19" s="230"/>
      <c r="BU19" s="166"/>
      <c r="BV19" s="485" t="s">
        <v>30</v>
      </c>
      <c r="BW19" s="708" t="s">
        <v>30</v>
      </c>
      <c r="BX19" s="242" t="s">
        <v>75</v>
      </c>
      <c r="BY19" s="153" t="s">
        <v>75</v>
      </c>
      <c r="BZ19" s="251" t="s">
        <v>75</v>
      </c>
      <c r="CA19" s="251" t="s">
        <v>75</v>
      </c>
      <c r="CB19" s="166"/>
      <c r="CC19" s="166"/>
      <c r="CD19" s="166"/>
      <c r="CE19" s="166"/>
      <c r="CF19" s="166"/>
      <c r="CG19" s="153"/>
      <c r="CH19" s="153"/>
      <c r="CI19" s="179"/>
      <c r="CJ19" s="296" t="s">
        <v>16</v>
      </c>
      <c r="CK19" s="296" t="s">
        <v>16</v>
      </c>
      <c r="CL19" s="296" t="s">
        <v>16</v>
      </c>
      <c r="CM19" s="296" t="s">
        <v>16</v>
      </c>
      <c r="CN19" s="411" t="s">
        <v>10</v>
      </c>
      <c r="CO19" s="213" t="s">
        <v>10</v>
      </c>
      <c r="CP19" s="266"/>
      <c r="CQ19" s="281"/>
      <c r="CR19" s="414" t="s">
        <v>5</v>
      </c>
      <c r="CS19" s="390"/>
      <c r="CT19" s="582"/>
      <c r="CU19" s="804" t="s">
        <v>237</v>
      </c>
      <c r="CV19" s="145" t="s">
        <v>244</v>
      </c>
      <c r="CW19" s="805" t="s">
        <v>245</v>
      </c>
      <c r="CX19" s="805" t="s">
        <v>261</v>
      </c>
      <c r="CY19" s="464"/>
      <c r="CZ19" s="463"/>
      <c r="DA19" s="180"/>
      <c r="DB19" s="552" t="s">
        <v>77</v>
      </c>
      <c r="DC19" s="180"/>
      <c r="DD19" s="521"/>
      <c r="DE19" s="521"/>
      <c r="DF19" s="523"/>
      <c r="DG19" s="523"/>
      <c r="DH19" s="523"/>
      <c r="DI19" s="650" t="s">
        <v>152</v>
      </c>
      <c r="DJ19" s="650" t="s">
        <v>152</v>
      </c>
      <c r="DK19" s="179"/>
      <c r="DL19" s="179"/>
      <c r="DM19" s="179"/>
      <c r="DN19" s="521"/>
      <c r="DO19" s="521"/>
      <c r="DP19" s="521"/>
      <c r="DQ19" s="521"/>
      <c r="DR19" s="521"/>
      <c r="DS19" s="522"/>
      <c r="DT19" s="396"/>
      <c r="DU19" s="179"/>
      <c r="DV19" s="180"/>
      <c r="DW19" s="180"/>
      <c r="DX19" s="179"/>
      <c r="DY19" s="179"/>
      <c r="DZ19" s="180"/>
      <c r="EA19" s="180"/>
      <c r="EB19" s="179"/>
      <c r="EC19" s="521"/>
      <c r="ED19" s="180"/>
      <c r="EE19" s="180"/>
      <c r="EF19" s="554" t="s">
        <v>17</v>
      </c>
      <c r="EG19" s="463"/>
      <c r="EH19" s="721"/>
      <c r="EI19" s="521"/>
      <c r="EJ19" s="521"/>
      <c r="EK19" s="523"/>
      <c r="EL19" s="521"/>
      <c r="EM19" s="521"/>
      <c r="EN19" s="421"/>
      <c r="EO19" s="323"/>
      <c r="EP19" s="154"/>
      <c r="EQ19" s="521"/>
      <c r="ER19" s="167"/>
      <c r="ES19" s="521"/>
      <c r="ET19" s="153"/>
      <c r="EU19" s="621" t="s">
        <v>17</v>
      </c>
      <c r="EV19" s="242"/>
      <c r="EW19" s="251"/>
      <c r="EX19" s="179"/>
      <c r="EY19" s="521"/>
      <c r="EZ19" s="415"/>
      <c r="FA19" s="929" t="s">
        <v>5</v>
      </c>
      <c r="FB19" s="242"/>
      <c r="FC19" s="251"/>
      <c r="FD19" s="266"/>
      <c r="FE19" s="281"/>
      <c r="FF19" s="251"/>
      <c r="FG19" s="251"/>
      <c r="FH19" s="869"/>
      <c r="FI19" s="921" t="s">
        <v>59</v>
      </c>
      <c r="FJ19" s="750" t="s">
        <v>59</v>
      </c>
      <c r="FK19" s="463"/>
      <c r="FL19" s="391" t="s">
        <v>35</v>
      </c>
      <c r="FM19" s="391" t="s">
        <v>35</v>
      </c>
      <c r="FN19" s="750" t="s">
        <v>59</v>
      </c>
      <c r="FO19" s="414"/>
      <c r="FP19" s="463"/>
      <c r="FQ19" s="463"/>
      <c r="FR19" s="739" t="s">
        <v>45</v>
      </c>
      <c r="FS19" s="463"/>
      <c r="FT19" s="463"/>
      <c r="FU19" s="463"/>
      <c r="FV19" s="463"/>
      <c r="FW19" s="463"/>
      <c r="FX19" s="463"/>
      <c r="FY19" s="391" t="s">
        <v>35</v>
      </c>
      <c r="FZ19" s="463"/>
      <c r="GA19" s="463"/>
      <c r="GB19" s="390"/>
      <c r="GC19" s="463"/>
      <c r="GD19" s="876" t="s">
        <v>77</v>
      </c>
      <c r="GE19" s="50"/>
      <c r="GF19" s="877"/>
      <c r="GG19" s="915" t="s">
        <v>176</v>
      </c>
      <c r="GH19" s="916"/>
      <c r="GI19" s="391" t="s">
        <v>35</v>
      </c>
      <c r="GJ19" s="917" t="s">
        <v>176</v>
      </c>
      <c r="GK19" s="739" t="s">
        <v>45</v>
      </c>
      <c r="GL19" s="916"/>
      <c r="GM19" s="918"/>
      <c r="GN19" s="860" t="s">
        <v>237</v>
      </c>
      <c r="GO19" s="861" t="s">
        <v>237</v>
      </c>
      <c r="GP19" s="321">
        <f>COUNTIF(C19:GM19,"я")</f>
        <v>0</v>
      </c>
      <c r="GQ19" s="168">
        <f t="shared" si="1"/>
        <v>0</v>
      </c>
      <c r="GR19" s="168">
        <f t="shared" si="2"/>
        <v>3</v>
      </c>
      <c r="GS19" s="168">
        <f t="shared" si="3"/>
        <v>4</v>
      </c>
      <c r="GT19" s="190">
        <f t="shared" si="4"/>
        <v>0</v>
      </c>
      <c r="GU19" s="190">
        <f t="shared" si="27"/>
        <v>0</v>
      </c>
      <c r="GV19" s="436">
        <f t="shared" si="28"/>
        <v>0</v>
      </c>
      <c r="GW19" s="190">
        <f t="shared" si="5"/>
        <v>3</v>
      </c>
      <c r="GX19" s="190">
        <f t="shared" si="6"/>
        <v>4</v>
      </c>
      <c r="GY19" s="746">
        <f t="shared" si="7"/>
        <v>3</v>
      </c>
      <c r="GZ19" s="190">
        <f t="shared" si="8"/>
        <v>2</v>
      </c>
      <c r="HA19" s="190">
        <f t="shared" si="9"/>
        <v>0</v>
      </c>
      <c r="HB19" s="289">
        <f t="shared" si="29"/>
        <v>2</v>
      </c>
      <c r="HC19" s="190">
        <f t="shared" si="10"/>
        <v>0</v>
      </c>
      <c r="HD19" s="765">
        <f t="shared" si="11"/>
        <v>0</v>
      </c>
      <c r="HE19" s="190">
        <f t="shared" si="30"/>
        <v>0</v>
      </c>
      <c r="HF19" s="190">
        <f t="shared" si="12"/>
        <v>0</v>
      </c>
      <c r="HG19" s="190">
        <f t="shared" si="13"/>
        <v>0</v>
      </c>
      <c r="HH19" s="436">
        <f t="shared" si="31"/>
        <v>0</v>
      </c>
      <c r="HI19" s="190">
        <f t="shared" si="14"/>
        <v>4</v>
      </c>
      <c r="HJ19" s="190">
        <f t="shared" si="32"/>
        <v>0</v>
      </c>
      <c r="HK19" s="190">
        <f t="shared" si="33"/>
        <v>3</v>
      </c>
      <c r="HL19" s="190">
        <f t="shared" si="15"/>
        <v>2</v>
      </c>
      <c r="HM19" s="225">
        <f t="shared" si="34"/>
        <v>0</v>
      </c>
      <c r="HN19" s="243">
        <f t="shared" si="16"/>
        <v>0</v>
      </c>
      <c r="HO19" s="243">
        <f t="shared" si="35"/>
        <v>0</v>
      </c>
      <c r="HP19" s="690">
        <f t="shared" si="17"/>
        <v>0</v>
      </c>
      <c r="HQ19" s="401">
        <f t="shared" si="18"/>
        <v>0</v>
      </c>
      <c r="HR19" s="653">
        <f t="shared" si="36"/>
        <v>0</v>
      </c>
      <c r="HS19" s="225">
        <f t="shared" si="19"/>
        <v>0</v>
      </c>
      <c r="HT19" s="696">
        <f t="shared" si="20"/>
        <v>1</v>
      </c>
      <c r="HU19" s="205">
        <f t="shared" si="21"/>
        <v>6</v>
      </c>
      <c r="HV19" s="699">
        <f t="shared" si="22"/>
        <v>2</v>
      </c>
      <c r="HW19" s="694">
        <f t="shared" si="23"/>
        <v>0</v>
      </c>
      <c r="HX19" s="262">
        <f t="shared" si="24"/>
        <v>0</v>
      </c>
      <c r="HY19" s="205">
        <f t="shared" si="25"/>
        <v>0</v>
      </c>
      <c r="HZ19" s="688">
        <f t="shared" si="37"/>
        <v>0</v>
      </c>
      <c r="IA19" s="716">
        <f t="shared" si="26"/>
        <v>0</v>
      </c>
      <c r="IB19" s="162"/>
    </row>
    <row r="20" spans="1:236" s="19" customFormat="1" ht="12.75" customHeight="1" thickBot="1">
      <c r="A20" s="1021" t="s">
        <v>19</v>
      </c>
      <c r="B20" s="724" t="s">
        <v>3</v>
      </c>
      <c r="C20" s="238" t="s">
        <v>12</v>
      </c>
      <c r="D20" s="169"/>
      <c r="E20" s="232" t="s">
        <v>12</v>
      </c>
      <c r="F20" s="232" t="s">
        <v>12</v>
      </c>
      <c r="G20" s="232" t="s">
        <v>12</v>
      </c>
      <c r="H20" s="238" t="s">
        <v>17</v>
      </c>
      <c r="I20" s="169" t="s">
        <v>9</v>
      </c>
      <c r="J20" s="389"/>
      <c r="K20" s="389"/>
      <c r="L20" s="232" t="s">
        <v>9</v>
      </c>
      <c r="M20" s="707" t="s">
        <v>62</v>
      </c>
      <c r="N20" s="707" t="s">
        <v>62</v>
      </c>
      <c r="O20" s="232"/>
      <c r="P20" s="736"/>
      <c r="Q20" s="219" t="s">
        <v>17</v>
      </c>
      <c r="R20" s="259" t="s">
        <v>9</v>
      </c>
      <c r="S20" s="210" t="s">
        <v>9</v>
      </c>
      <c r="U20" s="713" t="s">
        <v>68</v>
      </c>
      <c r="V20" s="713" t="s">
        <v>68</v>
      </c>
      <c r="W20" s="714" t="s">
        <v>107</v>
      </c>
      <c r="X20" s="713" t="s">
        <v>68</v>
      </c>
      <c r="Y20" s="713" t="s">
        <v>68</v>
      </c>
      <c r="Z20" s="713" t="s">
        <v>68</v>
      </c>
      <c r="AA20" s="713" t="s">
        <v>68</v>
      </c>
      <c r="AB20" s="976" t="s">
        <v>121</v>
      </c>
      <c r="AC20" s="976"/>
      <c r="AD20" s="976"/>
      <c r="AE20" s="976"/>
      <c r="AF20" s="976"/>
      <c r="AG20" s="976"/>
      <c r="AH20" s="976"/>
      <c r="AI20" s="976"/>
      <c r="AJ20" s="976"/>
      <c r="AK20" s="976"/>
      <c r="AL20" s="976"/>
      <c r="AM20" s="976"/>
      <c r="AN20" s="976"/>
      <c r="AO20" s="976"/>
      <c r="AP20" s="976"/>
      <c r="AQ20" s="976"/>
      <c r="AR20" s="976"/>
      <c r="AS20" s="976"/>
      <c r="AT20" s="976"/>
      <c r="AU20" s="976"/>
      <c r="AV20" s="976"/>
      <c r="AW20" s="976"/>
      <c r="AX20" s="976"/>
      <c r="AY20" s="976"/>
      <c r="AZ20" s="976"/>
      <c r="BA20" s="977"/>
      <c r="BB20" s="977"/>
      <c r="BC20" s="978"/>
      <c r="BD20" s="978"/>
      <c r="BE20" s="979"/>
      <c r="BF20" s="291" t="s">
        <v>6</v>
      </c>
      <c r="BG20" s="292" t="s">
        <v>6</v>
      </c>
      <c r="BH20" s="423"/>
      <c r="BI20" s="881" t="s">
        <v>38</v>
      </c>
      <c r="BJ20" s="777"/>
      <c r="BK20" s="778"/>
      <c r="BL20" s="778"/>
      <c r="BM20" s="778"/>
      <c r="BN20" s="778"/>
      <c r="BO20" s="779"/>
      <c r="BP20" s="246" t="s">
        <v>16</v>
      </c>
      <c r="BQ20" s="210" t="s">
        <v>16</v>
      </c>
      <c r="BR20" s="210" t="s">
        <v>16</v>
      </c>
      <c r="BS20" s="210" t="s">
        <v>16</v>
      </c>
      <c r="BT20" s="192" t="s">
        <v>16</v>
      </c>
      <c r="BU20" s="187" t="s">
        <v>16</v>
      </c>
      <c r="BV20" s="192" t="s">
        <v>16</v>
      </c>
      <c r="BW20" s="189" t="s">
        <v>17</v>
      </c>
      <c r="BX20" s="171" t="s">
        <v>10</v>
      </c>
      <c r="BY20" s="712" t="s">
        <v>78</v>
      </c>
      <c r="BZ20" s="169" t="s">
        <v>10</v>
      </c>
      <c r="CA20" s="225" t="s">
        <v>10</v>
      </c>
      <c r="CB20" s="192" t="s">
        <v>33</v>
      </c>
      <c r="CC20" s="192" t="s">
        <v>33</v>
      </c>
      <c r="CD20" s="192" t="s">
        <v>33</v>
      </c>
      <c r="CE20" s="192" t="s">
        <v>33</v>
      </c>
      <c r="CF20" s="205" t="s">
        <v>16</v>
      </c>
      <c r="CG20" s="231" t="s">
        <v>10</v>
      </c>
      <c r="CH20" s="233" t="s">
        <v>76</v>
      </c>
      <c r="CI20" s="233" t="s">
        <v>76</v>
      </c>
      <c r="CJ20" s="233" t="s">
        <v>76</v>
      </c>
      <c r="CK20" s="233" t="s">
        <v>76</v>
      </c>
      <c r="CL20" s="233" t="s">
        <v>99</v>
      </c>
      <c r="CM20" s="210" t="s">
        <v>99</v>
      </c>
      <c r="CN20" s="707" t="s">
        <v>62</v>
      </c>
      <c r="CP20" s="233" t="s">
        <v>5</v>
      </c>
      <c r="CR20" s="707" t="s">
        <v>62</v>
      </c>
      <c r="CS20" s="441" t="s">
        <v>38</v>
      </c>
      <c r="CT20" s="516" t="s">
        <v>38</v>
      </c>
      <c r="CU20" s="441"/>
      <c r="CV20" s="441"/>
      <c r="CW20" s="441"/>
      <c r="CX20" s="441"/>
      <c r="CY20" s="1063" t="s">
        <v>194</v>
      </c>
      <c r="CZ20" s="1063"/>
      <c r="DA20" s="1063"/>
      <c r="DB20" s="1063"/>
      <c r="DC20" s="1063"/>
      <c r="DD20" s="1063"/>
      <c r="DE20" s="1063"/>
      <c r="DF20" s="1063"/>
      <c r="DG20" s="1063"/>
      <c r="DH20" s="1063"/>
      <c r="DI20" s="1063"/>
      <c r="DJ20" s="1063"/>
      <c r="DK20" s="1063"/>
      <c r="DL20" s="1063"/>
      <c r="DM20" s="1063"/>
      <c r="DN20" s="1063"/>
      <c r="DO20" s="1063"/>
      <c r="DP20" s="1063"/>
      <c r="DQ20" s="1063"/>
      <c r="DR20" s="1063"/>
      <c r="DS20" s="1085"/>
      <c r="DT20" s="552" t="s">
        <v>5</v>
      </c>
      <c r="DU20" s="552" t="s">
        <v>5</v>
      </c>
      <c r="DV20" s="552" t="s">
        <v>5</v>
      </c>
      <c r="DW20" s="541" t="s">
        <v>176</v>
      </c>
      <c r="DX20" s="541" t="s">
        <v>176</v>
      </c>
      <c r="DY20" s="541" t="s">
        <v>176</v>
      </c>
      <c r="DZ20" s="541" t="s">
        <v>176</v>
      </c>
      <c r="EA20" s="541" t="s">
        <v>176</v>
      </c>
      <c r="EB20" s="541" t="s">
        <v>176</v>
      </c>
      <c r="EC20" s="559" t="s">
        <v>30</v>
      </c>
      <c r="ED20" s="559" t="s">
        <v>30</v>
      </c>
      <c r="EE20" s="545" t="s">
        <v>30</v>
      </c>
      <c r="EF20" s="545" t="s">
        <v>30</v>
      </c>
      <c r="EG20" s="545" t="s">
        <v>30</v>
      </c>
      <c r="EH20" s="20"/>
      <c r="EI20" s="481" t="s">
        <v>59</v>
      </c>
      <c r="EJ20" s="481" t="s">
        <v>59</v>
      </c>
      <c r="EK20" s="481" t="s">
        <v>59</v>
      </c>
      <c r="EL20" s="481" t="s">
        <v>59</v>
      </c>
      <c r="EM20" s="481" t="s">
        <v>59</v>
      </c>
      <c r="EN20" s="577" t="s">
        <v>59</v>
      </c>
      <c r="EO20" s="579" t="s">
        <v>34</v>
      </c>
      <c r="EP20" s="580" t="s">
        <v>34</v>
      </c>
      <c r="EQ20" s="580" t="s">
        <v>34</v>
      </c>
      <c r="ER20" s="580" t="s">
        <v>34</v>
      </c>
      <c r="ES20" s="580" t="s">
        <v>34</v>
      </c>
      <c r="ET20" s="580" t="s">
        <v>34</v>
      </c>
      <c r="EU20" s="581" t="s">
        <v>34</v>
      </c>
      <c r="EV20" s="578" t="s">
        <v>177</v>
      </c>
      <c r="EW20" s="547" t="s">
        <v>177</v>
      </c>
      <c r="EX20" s="547" t="s">
        <v>177</v>
      </c>
      <c r="EY20" s="547" t="s">
        <v>177</v>
      </c>
      <c r="EZ20" s="547" t="s">
        <v>177</v>
      </c>
      <c r="FA20" s="930" t="s">
        <v>301</v>
      </c>
      <c r="FB20" s="1083" t="s">
        <v>156</v>
      </c>
      <c r="FC20" s="1084"/>
      <c r="FD20" s="1084"/>
      <c r="FE20" s="840"/>
      <c r="FF20" s="841"/>
      <c r="FG20" s="841"/>
      <c r="FH20" s="866"/>
      <c r="FI20" s="958" t="s">
        <v>197</v>
      </c>
      <c r="FJ20" s="959"/>
      <c r="FK20" s="959"/>
      <c r="FL20" s="959"/>
      <c r="FM20" s="959"/>
      <c r="FN20" s="959"/>
      <c r="FO20" s="959"/>
      <c r="FP20" s="959"/>
      <c r="FQ20" s="959"/>
      <c r="FR20" s="959"/>
      <c r="FS20" s="959"/>
      <c r="FT20" s="959"/>
      <c r="FU20" s="959"/>
      <c r="FV20" s="959"/>
      <c r="FW20" s="959"/>
      <c r="FX20" s="959"/>
      <c r="FY20" s="959"/>
      <c r="FZ20" s="959"/>
      <c r="GA20" s="959"/>
      <c r="GB20" s="959"/>
      <c r="GC20" s="959"/>
      <c r="GD20" s="959"/>
      <c r="GE20" s="959"/>
      <c r="GF20" s="959"/>
      <c r="GG20" s="959"/>
      <c r="GH20" s="959"/>
      <c r="GI20" s="959"/>
      <c r="GJ20" s="959"/>
      <c r="GK20" s="959"/>
      <c r="GL20" s="959"/>
      <c r="GM20" s="960"/>
      <c r="GN20" s="856"/>
      <c r="GO20" s="768"/>
      <c r="GP20" s="321">
        <f t="shared" si="0"/>
        <v>0</v>
      </c>
      <c r="GQ20" s="168">
        <f t="shared" si="1"/>
        <v>4</v>
      </c>
      <c r="GR20" s="168">
        <f t="shared" si="2"/>
        <v>4</v>
      </c>
      <c r="GS20" s="168">
        <f t="shared" si="3"/>
        <v>0</v>
      </c>
      <c r="GT20" s="190">
        <f t="shared" si="4"/>
        <v>0</v>
      </c>
      <c r="GU20" s="190">
        <f t="shared" si="27"/>
        <v>0</v>
      </c>
      <c r="GV20" s="436">
        <f t="shared" si="28"/>
        <v>6</v>
      </c>
      <c r="GW20" s="190">
        <f t="shared" si="5"/>
        <v>5</v>
      </c>
      <c r="GX20" s="190">
        <f t="shared" si="6"/>
        <v>8</v>
      </c>
      <c r="GY20" s="746">
        <f t="shared" si="7"/>
        <v>6</v>
      </c>
      <c r="GZ20" s="190">
        <f t="shared" si="8"/>
        <v>0</v>
      </c>
      <c r="HA20" s="190">
        <f t="shared" si="9"/>
        <v>0</v>
      </c>
      <c r="HB20" s="289">
        <f t="shared" si="29"/>
        <v>0</v>
      </c>
      <c r="HC20" s="190">
        <f t="shared" si="10"/>
        <v>0</v>
      </c>
      <c r="HD20" s="765">
        <f t="shared" si="11"/>
        <v>7</v>
      </c>
      <c r="HE20" s="190">
        <f t="shared" si="30"/>
        <v>5</v>
      </c>
      <c r="HF20" s="190">
        <f t="shared" si="12"/>
        <v>4</v>
      </c>
      <c r="HG20" s="190">
        <f t="shared" si="13"/>
        <v>0</v>
      </c>
      <c r="HH20" s="436">
        <f t="shared" si="31"/>
        <v>0</v>
      </c>
      <c r="HI20" s="190">
        <f t="shared" si="14"/>
        <v>0</v>
      </c>
      <c r="HJ20" s="190">
        <f t="shared" si="32"/>
        <v>0</v>
      </c>
      <c r="HK20" s="190">
        <f t="shared" si="33"/>
        <v>0</v>
      </c>
      <c r="HL20" s="190">
        <f t="shared" si="15"/>
        <v>6</v>
      </c>
      <c r="HM20" s="225">
        <f t="shared" si="34"/>
        <v>0</v>
      </c>
      <c r="HN20" s="243">
        <f t="shared" si="16"/>
        <v>0</v>
      </c>
      <c r="HO20" s="243">
        <f t="shared" si="35"/>
        <v>0</v>
      </c>
      <c r="HP20" s="690">
        <f t="shared" si="17"/>
        <v>0</v>
      </c>
      <c r="HQ20" s="401">
        <f t="shared" si="18"/>
        <v>0</v>
      </c>
      <c r="HR20" s="653">
        <f t="shared" si="36"/>
        <v>4</v>
      </c>
      <c r="HS20" s="225">
        <f t="shared" si="19"/>
        <v>4</v>
      </c>
      <c r="HT20" s="696">
        <f t="shared" si="20"/>
        <v>2</v>
      </c>
      <c r="HU20" s="205">
        <f t="shared" si="21"/>
        <v>4</v>
      </c>
      <c r="HV20" s="699">
        <f t="shared" si="22"/>
        <v>3</v>
      </c>
      <c r="HW20" s="694">
        <f t="shared" si="23"/>
        <v>0</v>
      </c>
      <c r="HX20" s="262">
        <f t="shared" si="24"/>
        <v>0</v>
      </c>
      <c r="HY20" s="205">
        <f t="shared" si="25"/>
        <v>4</v>
      </c>
      <c r="HZ20" s="688">
        <f t="shared" si="37"/>
        <v>1</v>
      </c>
      <c r="IA20" s="716">
        <f t="shared" si="26"/>
        <v>1</v>
      </c>
      <c r="IB20" s="162"/>
    </row>
    <row r="21" spans="1:236" s="19" customFormat="1" ht="12.75" customHeight="1" thickBot="1">
      <c r="A21" s="1022"/>
      <c r="B21" s="914" t="s">
        <v>4</v>
      </c>
      <c r="C21" s="974" t="s">
        <v>311</v>
      </c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4"/>
      <c r="P21" s="974"/>
      <c r="Q21" s="974"/>
      <c r="R21" s="974"/>
      <c r="S21" s="974"/>
      <c r="T21" s="974"/>
      <c r="U21" s="974"/>
      <c r="V21" s="974"/>
      <c r="W21" s="974"/>
      <c r="X21" s="974"/>
      <c r="Y21" s="974"/>
      <c r="Z21" s="974"/>
      <c r="AA21" s="975"/>
      <c r="AB21" s="215" t="s">
        <v>183</v>
      </c>
      <c r="AC21" s="246"/>
      <c r="AD21" s="219" t="s">
        <v>98</v>
      </c>
      <c r="AE21" s="169" t="s">
        <v>9</v>
      </c>
      <c r="AG21" s="711" t="s">
        <v>68</v>
      </c>
      <c r="AH21" s="711" t="s">
        <v>68</v>
      </c>
      <c r="AI21" s="711" t="s">
        <v>68</v>
      </c>
      <c r="AJ21" s="711" t="s">
        <v>68</v>
      </c>
      <c r="AK21" s="711" t="s">
        <v>68</v>
      </c>
      <c r="AL21" s="711" t="s">
        <v>68</v>
      </c>
      <c r="AM21" s="710" t="s">
        <v>107</v>
      </c>
      <c r="AN21" s="710" t="s">
        <v>107</v>
      </c>
      <c r="AO21" s="710" t="s">
        <v>107</v>
      </c>
      <c r="AP21" s="233" t="s">
        <v>9</v>
      </c>
      <c r="AQ21" s="233" t="s">
        <v>9</v>
      </c>
      <c r="AR21" s="171" t="s">
        <v>9</v>
      </c>
      <c r="AS21" s="171" t="s">
        <v>35</v>
      </c>
      <c r="AT21" s="224" t="s">
        <v>10</v>
      </c>
      <c r="AU21" s="449" t="s">
        <v>70</v>
      </c>
      <c r="AV21" s="426" t="s">
        <v>70</v>
      </c>
      <c r="AW21" s="426" t="s">
        <v>70</v>
      </c>
      <c r="AX21" s="427" t="s">
        <v>70</v>
      </c>
      <c r="AY21" s="707" t="s">
        <v>62</v>
      </c>
      <c r="AZ21" s="277" t="s">
        <v>35</v>
      </c>
      <c r="BA21" s="237" t="s">
        <v>183</v>
      </c>
      <c r="BB21" s="236" t="s">
        <v>98</v>
      </c>
      <c r="BC21" s="410" t="s">
        <v>35</v>
      </c>
      <c r="BD21" s="759" t="s">
        <v>35</v>
      </c>
      <c r="BE21" s="228" t="s">
        <v>228</v>
      </c>
      <c r="BF21" s="1043" t="s">
        <v>124</v>
      </c>
      <c r="BG21" s="1043"/>
      <c r="BH21" s="1059"/>
      <c r="BI21" s="881" t="s">
        <v>38</v>
      </c>
      <c r="BJ21" s="306"/>
      <c r="BK21" s="208"/>
      <c r="BL21" s="208"/>
      <c r="BM21" s="208"/>
      <c r="BN21" s="208"/>
      <c r="BO21" s="776"/>
      <c r="BP21" s="238" t="s">
        <v>16</v>
      </c>
      <c r="BQ21" s="190" t="s">
        <v>16</v>
      </c>
      <c r="BR21" s="231" t="s">
        <v>16</v>
      </c>
      <c r="BS21" s="190" t="s">
        <v>16</v>
      </c>
      <c r="BT21" s="189" t="s">
        <v>16</v>
      </c>
      <c r="BU21" s="182" t="s">
        <v>16</v>
      </c>
      <c r="BV21" s="189" t="s">
        <v>16</v>
      </c>
      <c r="BW21" s="710" t="s">
        <v>62</v>
      </c>
      <c r="BX21" s="290" t="s">
        <v>10</v>
      </c>
      <c r="BY21" s="195" t="s">
        <v>15</v>
      </c>
      <c r="BZ21" s="169" t="s">
        <v>10</v>
      </c>
      <c r="CA21" s="232" t="s">
        <v>10</v>
      </c>
      <c r="CB21" s="232" t="s">
        <v>12</v>
      </c>
      <c r="CC21" s="232" t="s">
        <v>12</v>
      </c>
      <c r="CD21" s="232" t="s">
        <v>12</v>
      </c>
      <c r="CE21" s="232" t="s">
        <v>12</v>
      </c>
      <c r="CF21" s="297" t="s">
        <v>16</v>
      </c>
      <c r="CG21" s="190" t="s">
        <v>10</v>
      </c>
      <c r="CH21" s="232" t="s">
        <v>12</v>
      </c>
      <c r="CI21" s="712" t="s">
        <v>78</v>
      </c>
      <c r="CJ21" s="182" t="s">
        <v>33</v>
      </c>
      <c r="CK21" s="707" t="s">
        <v>62</v>
      </c>
      <c r="CL21" s="707" t="s">
        <v>62</v>
      </c>
      <c r="CM21" s="712" t="s">
        <v>78</v>
      </c>
      <c r="CN21" s="182" t="s">
        <v>33</v>
      </c>
      <c r="CO21" s="174" t="s">
        <v>76</v>
      </c>
      <c r="CP21" s="174" t="s">
        <v>76</v>
      </c>
      <c r="CQ21" s="181" t="s">
        <v>76</v>
      </c>
      <c r="CR21" s="275" t="s">
        <v>76</v>
      </c>
      <c r="CS21" s="174" t="s">
        <v>76</v>
      </c>
      <c r="CT21" s="174" t="s">
        <v>76</v>
      </c>
      <c r="CU21" s="171"/>
      <c r="CV21" s="171"/>
      <c r="CW21" s="171"/>
      <c r="CX21" s="171"/>
      <c r="CY21" s="573" t="s">
        <v>5</v>
      </c>
      <c r="CZ21" s="554" t="s">
        <v>17</v>
      </c>
      <c r="DA21" s="555" t="s">
        <v>154</v>
      </c>
      <c r="DB21" s="555" t="s">
        <v>154</v>
      </c>
      <c r="DC21" s="558" t="s">
        <v>152</v>
      </c>
      <c r="DD21" s="629" t="s">
        <v>152</v>
      </c>
      <c r="DE21" s="544" t="s">
        <v>30</v>
      </c>
      <c r="DF21" s="545" t="s">
        <v>30</v>
      </c>
      <c r="DG21" s="545" t="s">
        <v>30</v>
      </c>
      <c r="DH21" s="545" t="s">
        <v>30</v>
      </c>
      <c r="DI21" s="545" t="s">
        <v>30</v>
      </c>
      <c r="DJ21" s="545" t="s">
        <v>30</v>
      </c>
      <c r="DK21" s="550" t="s">
        <v>178</v>
      </c>
      <c r="DL21" s="550" t="s">
        <v>178</v>
      </c>
      <c r="DM21" s="550" t="s">
        <v>178</v>
      </c>
      <c r="DN21" s="554" t="s">
        <v>17</v>
      </c>
      <c r="DO21" s="169"/>
      <c r="DP21" s="554" t="s">
        <v>5</v>
      </c>
      <c r="DQ21" s="707" t="s">
        <v>62</v>
      </c>
      <c r="DR21" s="552" t="s">
        <v>17</v>
      </c>
      <c r="DS21" s="552" t="s">
        <v>17</v>
      </c>
      <c r="DT21" s="604" t="s">
        <v>178</v>
      </c>
      <c r="DU21" s="604" t="s">
        <v>178</v>
      </c>
      <c r="DV21" s="604" t="s">
        <v>178</v>
      </c>
      <c r="DW21" s="592" t="s">
        <v>176</v>
      </c>
      <c r="DX21" s="592" t="s">
        <v>176</v>
      </c>
      <c r="DY21" s="592" t="s">
        <v>176</v>
      </c>
      <c r="DZ21" s="592" t="s">
        <v>176</v>
      </c>
      <c r="EA21" s="592" t="s">
        <v>176</v>
      </c>
      <c r="EB21" s="592" t="s">
        <v>176</v>
      </c>
      <c r="EC21" s="707" t="s">
        <v>62</v>
      </c>
      <c r="ED21" s="707" t="s">
        <v>62</v>
      </c>
      <c r="EF21" s="602" t="s">
        <v>5</v>
      </c>
      <c r="EG21" s="605" t="s">
        <v>154</v>
      </c>
      <c r="EH21" s="20"/>
      <c r="EI21" s="589" t="s">
        <v>106</v>
      </c>
      <c r="EJ21" s="589" t="s">
        <v>106</v>
      </c>
      <c r="EK21" s="589" t="s">
        <v>106</v>
      </c>
      <c r="EL21" s="589" t="s">
        <v>106</v>
      </c>
      <c r="EM21" s="589" t="s">
        <v>106</v>
      </c>
      <c r="EN21" s="606" t="s">
        <v>106</v>
      </c>
      <c r="EO21" s="607" t="s">
        <v>34</v>
      </c>
      <c r="EP21" s="590" t="s">
        <v>34</v>
      </c>
      <c r="EQ21" s="590" t="s">
        <v>34</v>
      </c>
      <c r="ER21" s="590" t="s">
        <v>34</v>
      </c>
      <c r="ES21" s="590" t="s">
        <v>34</v>
      </c>
      <c r="ET21" s="590" t="s">
        <v>34</v>
      </c>
      <c r="EU21" s="608" t="s">
        <v>34</v>
      </c>
      <c r="EV21" s="609" t="s">
        <v>177</v>
      </c>
      <c r="EW21" s="595" t="s">
        <v>177</v>
      </c>
      <c r="EX21" s="595" t="s">
        <v>177</v>
      </c>
      <c r="EY21" s="595" t="s">
        <v>177</v>
      </c>
      <c r="EZ21" s="595" t="s">
        <v>177</v>
      </c>
      <c r="FA21" s="890" t="s">
        <v>15</v>
      </c>
      <c r="FB21" s="962" t="s">
        <v>86</v>
      </c>
      <c r="FC21" s="963"/>
      <c r="FD21" s="963"/>
      <c r="FE21" s="829"/>
      <c r="FF21" s="797"/>
      <c r="FG21" s="797"/>
      <c r="FH21" s="867"/>
      <c r="FI21" s="819" t="s">
        <v>62</v>
      </c>
      <c r="FJ21" s="643" t="s">
        <v>77</v>
      </c>
      <c r="FK21" s="710" t="s">
        <v>62</v>
      </c>
      <c r="FL21" s="710" t="s">
        <v>62</v>
      </c>
      <c r="FM21" s="643" t="s">
        <v>5</v>
      </c>
      <c r="FN21" s="710" t="s">
        <v>62</v>
      </c>
      <c r="FO21" s="552" t="s">
        <v>77</v>
      </c>
      <c r="FP21" s="208"/>
      <c r="FQ21" s="710" t="s">
        <v>62</v>
      </c>
      <c r="FR21" s="648" t="s">
        <v>153</v>
      </c>
      <c r="FS21" s="20"/>
      <c r="FT21" s="20"/>
      <c r="FU21" s="425" t="s">
        <v>35</v>
      </c>
      <c r="FV21" s="425" t="s">
        <v>35</v>
      </c>
      <c r="FW21" s="425" t="s">
        <v>35</v>
      </c>
      <c r="FX21" s="425" t="s">
        <v>35</v>
      </c>
      <c r="FY21" s="707" t="s">
        <v>62</v>
      </c>
      <c r="FZ21" s="643" t="s">
        <v>77</v>
      </c>
      <c r="GA21" s="468" t="s">
        <v>43</v>
      </c>
      <c r="GB21" s="468" t="s">
        <v>43</v>
      </c>
      <c r="GC21" s="468" t="s">
        <v>43</v>
      </c>
      <c r="GD21" s="468" t="s">
        <v>43</v>
      </c>
      <c r="GE21" s="468" t="s">
        <v>43</v>
      </c>
      <c r="GF21" s="468" t="s">
        <v>43</v>
      </c>
      <c r="GG21" s="648" t="s">
        <v>153</v>
      </c>
      <c r="GH21" s="643" t="s">
        <v>77</v>
      </c>
      <c r="GI21" s="643" t="s">
        <v>77</v>
      </c>
      <c r="GK21" s="20"/>
      <c r="GL21" s="20"/>
      <c r="GM21" s="741"/>
      <c r="GN21" s="857"/>
      <c r="GO21" s="164"/>
      <c r="GP21" s="321">
        <f t="shared" si="0"/>
        <v>2</v>
      </c>
      <c r="GQ21" s="168">
        <f t="shared" si="1"/>
        <v>5</v>
      </c>
      <c r="GR21" s="168">
        <f t="shared" si="2"/>
        <v>5</v>
      </c>
      <c r="GS21" s="168">
        <f t="shared" si="3"/>
        <v>8</v>
      </c>
      <c r="GT21" s="190">
        <f t="shared" si="4"/>
        <v>4</v>
      </c>
      <c r="GU21" s="190">
        <f t="shared" si="27"/>
        <v>6</v>
      </c>
      <c r="GV21" s="436">
        <f t="shared" si="28"/>
        <v>6</v>
      </c>
      <c r="GW21" s="190">
        <f t="shared" si="5"/>
        <v>6</v>
      </c>
      <c r="GX21" s="190">
        <f t="shared" si="6"/>
        <v>8</v>
      </c>
      <c r="GY21" s="746">
        <f t="shared" si="7"/>
        <v>0</v>
      </c>
      <c r="GZ21" s="190">
        <f t="shared" si="8"/>
        <v>0</v>
      </c>
      <c r="HA21" s="190">
        <f t="shared" si="9"/>
        <v>6</v>
      </c>
      <c r="HB21" s="289">
        <f t="shared" si="29"/>
        <v>2</v>
      </c>
      <c r="HC21" s="190">
        <f t="shared" si="10"/>
        <v>0</v>
      </c>
      <c r="HD21" s="765">
        <f t="shared" si="11"/>
        <v>7</v>
      </c>
      <c r="HE21" s="190">
        <f t="shared" si="30"/>
        <v>5</v>
      </c>
      <c r="HF21" s="190">
        <f t="shared" si="12"/>
        <v>2</v>
      </c>
      <c r="HG21" s="190">
        <f t="shared" si="13"/>
        <v>6</v>
      </c>
      <c r="HH21" s="436">
        <f t="shared" si="31"/>
        <v>0</v>
      </c>
      <c r="HI21" s="190">
        <f t="shared" si="14"/>
        <v>0</v>
      </c>
      <c r="HJ21" s="190">
        <f t="shared" si="32"/>
        <v>2</v>
      </c>
      <c r="HK21" s="190">
        <f t="shared" si="33"/>
        <v>5</v>
      </c>
      <c r="HL21" s="190">
        <f t="shared" si="15"/>
        <v>6</v>
      </c>
      <c r="HM21" s="225">
        <f t="shared" si="34"/>
        <v>3</v>
      </c>
      <c r="HN21" s="243">
        <f t="shared" si="16"/>
        <v>6</v>
      </c>
      <c r="HO21" s="243">
        <f t="shared" si="35"/>
        <v>0</v>
      </c>
      <c r="HP21" s="690">
        <f t="shared" si="17"/>
        <v>0</v>
      </c>
      <c r="HQ21" s="401">
        <f t="shared" si="18"/>
        <v>0</v>
      </c>
      <c r="HR21" s="653">
        <f t="shared" si="36"/>
        <v>13</v>
      </c>
      <c r="HS21" s="225">
        <f t="shared" si="19"/>
        <v>6</v>
      </c>
      <c r="HT21" s="696">
        <f t="shared" si="20"/>
        <v>0</v>
      </c>
      <c r="HU21" s="205">
        <f t="shared" si="21"/>
        <v>4</v>
      </c>
      <c r="HV21" s="699">
        <f t="shared" si="22"/>
        <v>4</v>
      </c>
      <c r="HW21" s="694">
        <f t="shared" si="23"/>
        <v>0</v>
      </c>
      <c r="HX21" s="262">
        <f t="shared" si="24"/>
        <v>0</v>
      </c>
      <c r="HY21" s="205">
        <f t="shared" si="25"/>
        <v>4</v>
      </c>
      <c r="HZ21" s="688">
        <f t="shared" si="37"/>
        <v>2</v>
      </c>
      <c r="IA21" s="716">
        <f t="shared" si="26"/>
        <v>3</v>
      </c>
      <c r="IB21" s="162"/>
    </row>
    <row r="22" spans="1:236" s="19" customFormat="1" ht="12.75" customHeight="1" thickBot="1">
      <c r="A22" s="1022"/>
      <c r="B22" s="726" t="s">
        <v>8</v>
      </c>
      <c r="C22" s="20"/>
      <c r="D22" s="383" t="s">
        <v>12</v>
      </c>
      <c r="E22" s="219" t="s">
        <v>77</v>
      </c>
      <c r="F22" s="20"/>
      <c r="G22" s="20"/>
      <c r="H22" s="233" t="s">
        <v>9</v>
      </c>
      <c r="I22" s="169" t="s">
        <v>12</v>
      </c>
      <c r="J22" s="233" t="s">
        <v>9</v>
      </c>
      <c r="K22" s="233" t="s">
        <v>9</v>
      </c>
      <c r="L22" s="231" t="s">
        <v>12</v>
      </c>
      <c r="M22" s="233" t="s">
        <v>35</v>
      </c>
      <c r="N22" s="233" t="s">
        <v>35</v>
      </c>
      <c r="O22" s="389"/>
      <c r="P22" s="20"/>
      <c r="R22" s="20"/>
      <c r="S22" s="311" t="s">
        <v>77</v>
      </c>
      <c r="U22" s="169" t="s">
        <v>17</v>
      </c>
      <c r="V22" s="169" t="s">
        <v>77</v>
      </c>
      <c r="W22" s="233" t="s">
        <v>12</v>
      </c>
      <c r="X22" s="444" t="s">
        <v>38</v>
      </c>
      <c r="Y22" s="441" t="s">
        <v>38</v>
      </c>
      <c r="Z22" s="441" t="s">
        <v>38</v>
      </c>
      <c r="AA22" s="437" t="s">
        <v>38</v>
      </c>
      <c r="AB22" s="710" t="s">
        <v>214</v>
      </c>
      <c r="AC22" s="710" t="s">
        <v>214</v>
      </c>
      <c r="AD22" s="710" t="s">
        <v>214</v>
      </c>
      <c r="AE22" s="710" t="s">
        <v>214</v>
      </c>
      <c r="AF22" s="710" t="s">
        <v>214</v>
      </c>
      <c r="AG22" s="219" t="s">
        <v>67</v>
      </c>
      <c r="AH22" s="219" t="s">
        <v>215</v>
      </c>
      <c r="AI22" s="219" t="s">
        <v>183</v>
      </c>
      <c r="AJ22" s="219" t="s">
        <v>98</v>
      </c>
      <c r="AK22" s="219" t="s">
        <v>183</v>
      </c>
      <c r="AL22" s="219" t="s">
        <v>67</v>
      </c>
      <c r="AM22" s="219" t="s">
        <v>215</v>
      </c>
      <c r="AN22" s="219" t="s">
        <v>67</v>
      </c>
      <c r="AO22" s="219" t="s">
        <v>183</v>
      </c>
      <c r="AP22" s="219" t="s">
        <v>67</v>
      </c>
      <c r="AQ22" s="20"/>
      <c r="AS22" s="176" t="s">
        <v>35</v>
      </c>
      <c r="AT22" s="235" t="s">
        <v>10</v>
      </c>
      <c r="AU22" s="428" t="s">
        <v>70</v>
      </c>
      <c r="AV22" s="425" t="s">
        <v>70</v>
      </c>
      <c r="AW22" s="425" t="s">
        <v>70</v>
      </c>
      <c r="AX22" s="412" t="s">
        <v>70</v>
      </c>
      <c r="AY22" s="234" t="s">
        <v>77</v>
      </c>
      <c r="AZ22" s="312" t="s">
        <v>35</v>
      </c>
      <c r="BA22" s="234" t="s">
        <v>9</v>
      </c>
      <c r="BC22" s="744" t="s">
        <v>5</v>
      </c>
      <c r="BD22" s="745" t="s">
        <v>5</v>
      </c>
      <c r="BE22" s="762"/>
      <c r="BF22" s="1043" t="s">
        <v>310</v>
      </c>
      <c r="BG22" s="1043"/>
      <c r="BH22" s="1043"/>
      <c r="BI22" s="880" t="s">
        <v>15</v>
      </c>
      <c r="BJ22" s="181"/>
      <c r="BK22" s="171"/>
      <c r="BL22" s="171"/>
      <c r="BM22" s="171"/>
      <c r="BN22" s="171"/>
      <c r="BO22" s="218"/>
      <c r="BP22" s="951" t="s">
        <v>230</v>
      </c>
      <c r="BQ22" s="951"/>
      <c r="BR22" s="951"/>
      <c r="BS22" s="951"/>
      <c r="BT22" s="951"/>
      <c r="BU22" s="952"/>
      <c r="BV22" s="951"/>
      <c r="BW22" s="951"/>
      <c r="BX22" s="951"/>
      <c r="BY22" s="951"/>
      <c r="BZ22" s="951"/>
      <c r="CA22" s="951"/>
      <c r="CB22" s="951"/>
      <c r="CC22" s="951"/>
      <c r="CD22" s="951"/>
      <c r="CE22" s="951"/>
      <c r="CF22" s="951"/>
      <c r="CG22" s="951"/>
      <c r="CH22" s="951"/>
      <c r="CI22" s="951"/>
      <c r="CJ22" s="951"/>
      <c r="CK22" s="951"/>
      <c r="CL22" s="951"/>
      <c r="CM22" s="951"/>
      <c r="CN22" s="951"/>
      <c r="CO22" s="951"/>
      <c r="CP22" s="951"/>
      <c r="CQ22" s="951"/>
      <c r="CR22" s="951"/>
      <c r="CS22" s="951"/>
      <c r="CT22" s="951"/>
      <c r="CU22" s="798"/>
      <c r="CV22" s="798"/>
      <c r="CW22" s="798"/>
      <c r="CX22" s="798"/>
      <c r="CY22" s="574" t="s">
        <v>30</v>
      </c>
      <c r="CZ22" s="545" t="s">
        <v>30</v>
      </c>
      <c r="DA22" s="545" t="s">
        <v>30</v>
      </c>
      <c r="DB22" s="545" t="s">
        <v>30</v>
      </c>
      <c r="DC22" s="559" t="s">
        <v>30</v>
      </c>
      <c r="DD22" s="559" t="s">
        <v>30</v>
      </c>
      <c r="DE22" s="558" t="s">
        <v>152</v>
      </c>
      <c r="DF22" s="558" t="s">
        <v>152</v>
      </c>
      <c r="DH22" s="547" t="s">
        <v>177</v>
      </c>
      <c r="DI22" s="547" t="s">
        <v>177</v>
      </c>
      <c r="DJ22" s="547" t="s">
        <v>177</v>
      </c>
      <c r="DK22" s="549" t="s">
        <v>177</v>
      </c>
      <c r="DL22" s="549" t="s">
        <v>177</v>
      </c>
      <c r="DM22" s="549" t="s">
        <v>177</v>
      </c>
      <c r="DN22" s="550" t="s">
        <v>178</v>
      </c>
      <c r="DO22" s="550" t="s">
        <v>178</v>
      </c>
      <c r="DP22" s="550" t="s">
        <v>178</v>
      </c>
      <c r="DQ22" s="550" t="s">
        <v>178</v>
      </c>
      <c r="DR22" s="550" t="s">
        <v>178</v>
      </c>
      <c r="DS22" s="571" t="s">
        <v>178</v>
      </c>
      <c r="DT22" s="967" t="s">
        <v>222</v>
      </c>
      <c r="DU22" s="951"/>
      <c r="DV22" s="951"/>
      <c r="DW22" s="951"/>
      <c r="DX22" s="951"/>
      <c r="DY22" s="951"/>
      <c r="DZ22" s="951"/>
      <c r="EA22" s="951"/>
      <c r="EB22" s="951"/>
      <c r="EC22" s="951"/>
      <c r="ED22" s="951"/>
      <c r="EE22" s="951"/>
      <c r="EF22" s="951"/>
      <c r="EG22" s="951"/>
      <c r="EH22" s="951"/>
      <c r="EI22" s="951"/>
      <c r="EJ22" s="951"/>
      <c r="EK22" s="951"/>
      <c r="EL22" s="951"/>
      <c r="EM22" s="951"/>
      <c r="EN22" s="951"/>
      <c r="EO22" s="951"/>
      <c r="EP22" s="951"/>
      <c r="EQ22" s="951"/>
      <c r="ER22" s="951"/>
      <c r="ES22" s="951"/>
      <c r="ET22" s="951"/>
      <c r="EU22" s="951"/>
      <c r="EV22" s="951"/>
      <c r="EW22" s="951"/>
      <c r="EX22" s="951"/>
      <c r="EY22" s="951"/>
      <c r="EZ22" s="968"/>
      <c r="FA22" s="900" t="s">
        <v>50</v>
      </c>
      <c r="FB22" s="962" t="s">
        <v>86</v>
      </c>
      <c r="FC22" s="963"/>
      <c r="FD22" s="963"/>
      <c r="FE22" s="829"/>
      <c r="FF22" s="797"/>
      <c r="FG22" s="797"/>
      <c r="FH22" s="867"/>
      <c r="FI22" s="637" t="s">
        <v>34</v>
      </c>
      <c r="FJ22" s="540" t="s">
        <v>34</v>
      </c>
      <c r="FK22" s="540" t="s">
        <v>34</v>
      </c>
      <c r="FL22" s="540" t="s">
        <v>34</v>
      </c>
      <c r="FM22" s="540" t="s">
        <v>34</v>
      </c>
      <c r="FN22" s="540" t="s">
        <v>34</v>
      </c>
      <c r="FO22" s="482" t="s">
        <v>176</v>
      </c>
      <c r="FP22" s="482" t="s">
        <v>176</v>
      </c>
      <c r="FQ22" s="482" t="s">
        <v>176</v>
      </c>
      <c r="FR22" s="482" t="s">
        <v>176</v>
      </c>
      <c r="FS22" s="482" t="s">
        <v>176</v>
      </c>
      <c r="FT22" s="482" t="s">
        <v>176</v>
      </c>
      <c r="FU22" s="643"/>
      <c r="FV22" s="643" t="s">
        <v>77</v>
      </c>
      <c r="FW22" s="643" t="s">
        <v>77</v>
      </c>
      <c r="FX22" s="643" t="s">
        <v>5</v>
      </c>
      <c r="FZ22" s="20"/>
      <c r="GA22" s="468" t="s">
        <v>43</v>
      </c>
      <c r="GB22" s="468" t="s">
        <v>43</v>
      </c>
      <c r="GC22" s="468" t="s">
        <v>43</v>
      </c>
      <c r="GD22" s="468" t="s">
        <v>43</v>
      </c>
      <c r="GE22" s="468" t="s">
        <v>43</v>
      </c>
      <c r="GF22" s="468" t="s">
        <v>43</v>
      </c>
      <c r="GG22" s="481" t="s">
        <v>59</v>
      </c>
      <c r="GH22" s="481" t="s">
        <v>59</v>
      </c>
      <c r="GI22" s="20"/>
      <c r="GJ22" s="536" t="s">
        <v>59</v>
      </c>
      <c r="GK22" s="481" t="s">
        <v>59</v>
      </c>
      <c r="GL22" s="481" t="s">
        <v>59</v>
      </c>
      <c r="GM22" s="577" t="s">
        <v>59</v>
      </c>
      <c r="GN22" s="306"/>
      <c r="GO22" s="208"/>
      <c r="GP22" s="321">
        <f t="shared" si="0"/>
        <v>1</v>
      </c>
      <c r="GQ22" s="168">
        <f t="shared" si="1"/>
        <v>4</v>
      </c>
      <c r="GR22" s="168">
        <f t="shared" si="2"/>
        <v>1</v>
      </c>
      <c r="GS22" s="168">
        <f t="shared" si="3"/>
        <v>4</v>
      </c>
      <c r="GT22" s="190">
        <f t="shared" si="4"/>
        <v>4</v>
      </c>
      <c r="GU22" s="190">
        <f t="shared" si="27"/>
        <v>0</v>
      </c>
      <c r="GV22" s="436">
        <f t="shared" si="28"/>
        <v>0</v>
      </c>
      <c r="GW22" s="190">
        <f t="shared" si="5"/>
        <v>6</v>
      </c>
      <c r="GX22" s="190">
        <f t="shared" si="6"/>
        <v>0</v>
      </c>
      <c r="GY22" s="746">
        <f t="shared" si="7"/>
        <v>6</v>
      </c>
      <c r="GZ22" s="190">
        <f t="shared" si="8"/>
        <v>0</v>
      </c>
      <c r="HA22" s="190">
        <f t="shared" si="9"/>
        <v>6</v>
      </c>
      <c r="HB22" s="289">
        <f t="shared" si="29"/>
        <v>2</v>
      </c>
      <c r="HC22" s="190">
        <f t="shared" si="10"/>
        <v>0</v>
      </c>
      <c r="HD22" s="765">
        <f t="shared" si="11"/>
        <v>6</v>
      </c>
      <c r="HE22" s="190">
        <f t="shared" si="30"/>
        <v>6</v>
      </c>
      <c r="HF22" s="190">
        <f t="shared" si="12"/>
        <v>0</v>
      </c>
      <c r="HG22" s="190">
        <f t="shared" si="13"/>
        <v>6</v>
      </c>
      <c r="HH22" s="436">
        <f t="shared" si="31"/>
        <v>0</v>
      </c>
      <c r="HI22" s="190">
        <f t="shared" si="14"/>
        <v>0</v>
      </c>
      <c r="HJ22" s="190">
        <f t="shared" si="32"/>
        <v>0</v>
      </c>
      <c r="HK22" s="190">
        <f t="shared" si="33"/>
        <v>6</v>
      </c>
      <c r="HL22" s="190">
        <f t="shared" si="15"/>
        <v>6</v>
      </c>
      <c r="HM22" s="225">
        <f t="shared" si="34"/>
        <v>0</v>
      </c>
      <c r="HN22" s="243">
        <f t="shared" si="16"/>
        <v>6</v>
      </c>
      <c r="HO22" s="243">
        <f t="shared" si="35"/>
        <v>0</v>
      </c>
      <c r="HP22" s="690">
        <f t="shared" si="17"/>
        <v>0</v>
      </c>
      <c r="HQ22" s="401">
        <f t="shared" si="18"/>
        <v>0</v>
      </c>
      <c r="HR22" s="653">
        <f t="shared" si="36"/>
        <v>0</v>
      </c>
      <c r="HS22" s="225">
        <f t="shared" si="19"/>
        <v>0</v>
      </c>
      <c r="HT22" s="696">
        <f t="shared" si="20"/>
        <v>0</v>
      </c>
      <c r="HU22" s="205">
        <f t="shared" si="21"/>
        <v>3</v>
      </c>
      <c r="HV22" s="699">
        <f t="shared" si="22"/>
        <v>1</v>
      </c>
      <c r="HW22" s="694">
        <f t="shared" si="23"/>
        <v>4</v>
      </c>
      <c r="HX22" s="262">
        <f t="shared" si="24"/>
        <v>0</v>
      </c>
      <c r="HY22" s="205">
        <f t="shared" si="25"/>
        <v>4</v>
      </c>
      <c r="HZ22" s="688">
        <f t="shared" si="37"/>
        <v>0</v>
      </c>
      <c r="IA22" s="716">
        <f t="shared" si="26"/>
        <v>0</v>
      </c>
      <c r="IB22" s="162"/>
    </row>
    <row r="23" spans="1:236" s="19" customFormat="1" ht="12.75" customHeight="1" thickBot="1">
      <c r="A23" s="1024"/>
      <c r="B23" s="727" t="s">
        <v>13</v>
      </c>
      <c r="C23" s="238" t="s">
        <v>98</v>
      </c>
      <c r="D23" s="238" t="s">
        <v>98</v>
      </c>
      <c r="E23" s="238" t="s">
        <v>183</v>
      </c>
      <c r="F23" s="238" t="s">
        <v>183</v>
      </c>
      <c r="G23" s="238" t="s">
        <v>183</v>
      </c>
      <c r="I23" s="171" t="s">
        <v>67</v>
      </c>
      <c r="J23" s="238" t="s">
        <v>183</v>
      </c>
      <c r="K23" s="238" t="s">
        <v>98</v>
      </c>
      <c r="L23" s="238" t="s">
        <v>67</v>
      </c>
      <c r="M23" s="232" t="s">
        <v>35</v>
      </c>
      <c r="N23" s="232" t="s">
        <v>35</v>
      </c>
      <c r="O23" s="270"/>
      <c r="P23" s="176" t="s">
        <v>77</v>
      </c>
      <c r="Q23" s="668"/>
      <c r="R23" s="20"/>
      <c r="S23" s="20"/>
      <c r="T23" s="20"/>
      <c r="U23" s="668"/>
      <c r="V23" s="668"/>
      <c r="W23" s="733" t="s">
        <v>77</v>
      </c>
      <c r="X23" s="669" t="s">
        <v>38</v>
      </c>
      <c r="Y23" s="670" t="s">
        <v>38</v>
      </c>
      <c r="Z23" s="437" t="s">
        <v>38</v>
      </c>
      <c r="AA23" s="671"/>
      <c r="AB23" s="734" t="s">
        <v>17</v>
      </c>
      <c r="AC23" s="238" t="s">
        <v>6</v>
      </c>
      <c r="AD23" s="232" t="s">
        <v>6</v>
      </c>
      <c r="AE23" s="245" t="s">
        <v>6</v>
      </c>
      <c r="AF23" s="240" t="s">
        <v>6</v>
      </c>
      <c r="AG23" s="425" t="s">
        <v>70</v>
      </c>
      <c r="AH23" s="20"/>
      <c r="AI23" s="425" t="s">
        <v>70</v>
      </c>
      <c r="AJ23" s="425" t="s">
        <v>70</v>
      </c>
      <c r="AK23" s="425" t="s">
        <v>70</v>
      </c>
      <c r="AL23" s="425" t="s">
        <v>70</v>
      </c>
      <c r="AM23" s="208" t="s">
        <v>214</v>
      </c>
      <c r="AN23" s="208" t="s">
        <v>214</v>
      </c>
      <c r="AO23" s="208" t="s">
        <v>214</v>
      </c>
      <c r="AP23" s="208" t="s">
        <v>214</v>
      </c>
      <c r="AQ23" s="208" t="s">
        <v>214</v>
      </c>
      <c r="AR23" s="208" t="s">
        <v>214</v>
      </c>
      <c r="AS23" s="20"/>
      <c r="AT23" s="427" t="s">
        <v>70</v>
      </c>
      <c r="AU23" s="264" t="s">
        <v>35</v>
      </c>
      <c r="AV23" s="174" t="s">
        <v>35</v>
      </c>
      <c r="AW23" s="174" t="s">
        <v>35</v>
      </c>
      <c r="AX23" s="174" t="s">
        <v>35</v>
      </c>
      <c r="AY23" s="171"/>
      <c r="AZ23" s="741"/>
      <c r="BA23" s="760"/>
      <c r="BB23" s="171" t="s">
        <v>9</v>
      </c>
      <c r="BC23" s="245" t="s">
        <v>9</v>
      </c>
      <c r="BD23" s="270" t="s">
        <v>9</v>
      </c>
      <c r="BE23" s="694" t="s">
        <v>9</v>
      </c>
      <c r="BF23" s="923" t="s">
        <v>38</v>
      </c>
      <c r="BG23" s="924" t="s">
        <v>38</v>
      </c>
      <c r="BH23" s="924" t="s">
        <v>38</v>
      </c>
      <c r="BJ23" s="175"/>
      <c r="BK23" s="176"/>
      <c r="BL23" s="176"/>
      <c r="BM23" s="176"/>
      <c r="BN23" s="176"/>
      <c r="BO23" s="272"/>
      <c r="BP23" s="191" t="s">
        <v>12</v>
      </c>
      <c r="BQ23" s="231" t="s">
        <v>33</v>
      </c>
      <c r="BR23" s="231" t="s">
        <v>33</v>
      </c>
      <c r="BS23" s="231" t="s">
        <v>33</v>
      </c>
      <c r="BU23" s="169" t="s">
        <v>6</v>
      </c>
      <c r="BV23" s="169" t="s">
        <v>15</v>
      </c>
      <c r="BX23" s="169" t="s">
        <v>12</v>
      </c>
      <c r="BZ23" s="20"/>
      <c r="CA23" s="20"/>
      <c r="CB23" s="190" t="s">
        <v>6</v>
      </c>
      <c r="CC23" s="20"/>
      <c r="CD23" s="20"/>
      <c r="CE23" s="20"/>
      <c r="CF23" s="20"/>
      <c r="CG23" s="187" t="s">
        <v>33</v>
      </c>
      <c r="CH23" s="231"/>
      <c r="CJ23" s="169" t="s">
        <v>5</v>
      </c>
      <c r="CK23" s="169" t="s">
        <v>5</v>
      </c>
      <c r="CL23" s="169" t="s">
        <v>5</v>
      </c>
      <c r="CM23" s="231" t="s">
        <v>5</v>
      </c>
      <c r="CN23" s="169"/>
      <c r="CO23" s="169"/>
      <c r="CQ23" s="20"/>
      <c r="CS23" s="231" t="s">
        <v>12</v>
      </c>
      <c r="CT23" s="224" t="s">
        <v>12</v>
      </c>
      <c r="CU23" s="205"/>
      <c r="CV23" s="205"/>
      <c r="CW23" s="205"/>
      <c r="CX23" s="205"/>
      <c r="CZ23" s="558" t="s">
        <v>152</v>
      </c>
      <c r="DB23" s="20"/>
      <c r="DC23" s="552" t="s">
        <v>77</v>
      </c>
      <c r="DD23" s="481" t="s">
        <v>231</v>
      </c>
      <c r="DE23" s="552" t="s">
        <v>5</v>
      </c>
      <c r="DF23" s="481" t="s">
        <v>231</v>
      </c>
      <c r="DG23" s="558" t="s">
        <v>152</v>
      </c>
      <c r="DH23" s="548" t="s">
        <v>177</v>
      </c>
      <c r="DI23" s="548" t="s">
        <v>177</v>
      </c>
      <c r="DJ23" s="548" t="s">
        <v>177</v>
      </c>
      <c r="DK23" s="548" t="s">
        <v>177</v>
      </c>
      <c r="DL23" s="548" t="s">
        <v>177</v>
      </c>
      <c r="DM23" s="548" t="s">
        <v>177</v>
      </c>
      <c r="DN23" s="481" t="s">
        <v>231</v>
      </c>
      <c r="DO23" s="558" t="s">
        <v>152</v>
      </c>
      <c r="DP23" s="558" t="s">
        <v>152</v>
      </c>
      <c r="DR23" s="20"/>
      <c r="DS23" s="20"/>
      <c r="DT23" s="481" t="s">
        <v>231</v>
      </c>
      <c r="DU23" s="164"/>
      <c r="DV23" s="171"/>
      <c r="DW23" s="613" t="s">
        <v>17</v>
      </c>
      <c r="DX23" s="613" t="s">
        <v>77</v>
      </c>
      <c r="DY23" s="613" t="s">
        <v>77</v>
      </c>
      <c r="DZ23" s="389"/>
      <c r="EA23" s="481" t="s">
        <v>231</v>
      </c>
      <c r="EB23" s="596" t="s">
        <v>154</v>
      </c>
      <c r="EC23" s="610" t="s">
        <v>5</v>
      </c>
      <c r="EE23" s="596" t="s">
        <v>154</v>
      </c>
      <c r="EF23" s="596" t="s">
        <v>154</v>
      </c>
      <c r="EG23" s="20"/>
      <c r="EH23" s="481" t="s">
        <v>231</v>
      </c>
      <c r="EI23" s="20"/>
      <c r="EJ23" s="20"/>
      <c r="EK23" s="20"/>
      <c r="EL23" s="558" t="s">
        <v>152</v>
      </c>
      <c r="EM23" s="389"/>
      <c r="EN23" s="629" t="s">
        <v>152</v>
      </c>
      <c r="EO23" s="611" t="s">
        <v>30</v>
      </c>
      <c r="EP23" s="559" t="s">
        <v>30</v>
      </c>
      <c r="EQ23" s="559" t="s">
        <v>30</v>
      </c>
      <c r="ER23" s="559" t="s">
        <v>30</v>
      </c>
      <c r="ES23" s="559" t="s">
        <v>30</v>
      </c>
      <c r="ET23" s="559" t="s">
        <v>30</v>
      </c>
      <c r="EU23" s="612" t="s">
        <v>30</v>
      </c>
      <c r="EV23" s="1035" t="s">
        <v>110</v>
      </c>
      <c r="EW23" s="1036"/>
      <c r="EX23" s="1036"/>
      <c r="EY23" s="1036"/>
      <c r="EZ23" s="1037"/>
      <c r="FA23" s="603"/>
      <c r="FB23" s="965" t="s">
        <v>161</v>
      </c>
      <c r="FC23" s="966"/>
      <c r="FD23" s="966"/>
      <c r="FE23" s="827"/>
      <c r="FF23" s="798"/>
      <c r="FG23" s="798"/>
      <c r="FH23" s="828"/>
      <c r="FJ23" s="648" t="s">
        <v>153</v>
      </c>
      <c r="FK23" s="20"/>
      <c r="FL23" s="195"/>
      <c r="FM23" s="648" t="s">
        <v>153</v>
      </c>
      <c r="FO23" s="540" t="s">
        <v>34</v>
      </c>
      <c r="FP23" s="540" t="s">
        <v>34</v>
      </c>
      <c r="FQ23" s="540" t="s">
        <v>34</v>
      </c>
      <c r="FR23" s="540" t="s">
        <v>34</v>
      </c>
      <c r="FS23" s="540" t="s">
        <v>34</v>
      </c>
      <c r="FT23" s="540" t="s">
        <v>34</v>
      </c>
      <c r="FU23" s="20"/>
      <c r="FV23" s="20"/>
      <c r="FW23" s="20"/>
      <c r="FY23" s="742" t="s">
        <v>77</v>
      </c>
      <c r="FZ23" s="20"/>
      <c r="GA23" s="468" t="s">
        <v>43</v>
      </c>
      <c r="GB23" s="468" t="s">
        <v>43</v>
      </c>
      <c r="GC23" s="468" t="s">
        <v>43</v>
      </c>
      <c r="GD23" s="468" t="s">
        <v>43</v>
      </c>
      <c r="GE23" s="468" t="s">
        <v>43</v>
      </c>
      <c r="GF23" s="468" t="s">
        <v>43</v>
      </c>
      <c r="GG23" s="481" t="s">
        <v>106</v>
      </c>
      <c r="GH23" s="481" t="s">
        <v>106</v>
      </c>
      <c r="GI23" s="639" t="s">
        <v>34</v>
      </c>
      <c r="GJ23" s="536" t="s">
        <v>106</v>
      </c>
      <c r="GK23" s="481" t="s">
        <v>106</v>
      </c>
      <c r="GL23" s="481" t="s">
        <v>106</v>
      </c>
      <c r="GM23" s="577" t="s">
        <v>106</v>
      </c>
      <c r="GN23" s="306"/>
      <c r="GO23" s="208"/>
      <c r="GP23" s="321">
        <f t="shared" si="0"/>
        <v>1</v>
      </c>
      <c r="GQ23" s="168">
        <f t="shared" si="1"/>
        <v>4</v>
      </c>
      <c r="GR23" s="168">
        <f t="shared" si="2"/>
        <v>0</v>
      </c>
      <c r="GS23" s="168">
        <f t="shared" si="3"/>
        <v>6</v>
      </c>
      <c r="GT23" s="190">
        <f t="shared" si="4"/>
        <v>6</v>
      </c>
      <c r="GU23" s="190">
        <f t="shared" si="27"/>
        <v>6</v>
      </c>
      <c r="GV23" s="436">
        <f t="shared" si="28"/>
        <v>0</v>
      </c>
      <c r="GW23" s="190">
        <f t="shared" si="5"/>
        <v>7</v>
      </c>
      <c r="GX23" s="190">
        <f t="shared" si="6"/>
        <v>0</v>
      </c>
      <c r="GY23" s="746">
        <f t="shared" si="7"/>
        <v>0</v>
      </c>
      <c r="GZ23" s="190">
        <f t="shared" si="8"/>
        <v>0</v>
      </c>
      <c r="HA23" s="190">
        <f t="shared" si="9"/>
        <v>0</v>
      </c>
      <c r="HB23" s="289">
        <f t="shared" si="29"/>
        <v>6</v>
      </c>
      <c r="HC23" s="190">
        <f t="shared" si="10"/>
        <v>0</v>
      </c>
      <c r="HD23" s="765">
        <f t="shared" si="11"/>
        <v>7</v>
      </c>
      <c r="HE23" s="190">
        <f t="shared" si="30"/>
        <v>6</v>
      </c>
      <c r="HF23" s="190">
        <f t="shared" si="12"/>
        <v>4</v>
      </c>
      <c r="HG23" s="190">
        <f t="shared" si="13"/>
        <v>6</v>
      </c>
      <c r="HH23" s="436">
        <f t="shared" si="31"/>
        <v>0</v>
      </c>
      <c r="HI23" s="190">
        <f t="shared" si="14"/>
        <v>0</v>
      </c>
      <c r="HJ23" s="190">
        <f t="shared" si="32"/>
        <v>2</v>
      </c>
      <c r="HK23" s="190">
        <f t="shared" si="33"/>
        <v>6</v>
      </c>
      <c r="HL23" s="190">
        <f t="shared" si="15"/>
        <v>0</v>
      </c>
      <c r="HM23" s="225">
        <f t="shared" si="34"/>
        <v>3</v>
      </c>
      <c r="HN23" s="243">
        <f t="shared" si="16"/>
        <v>6</v>
      </c>
      <c r="HO23" s="243">
        <f t="shared" si="35"/>
        <v>0</v>
      </c>
      <c r="HP23" s="690">
        <f t="shared" si="17"/>
        <v>0</v>
      </c>
      <c r="HQ23" s="401">
        <f t="shared" si="18"/>
        <v>0</v>
      </c>
      <c r="HR23" s="653">
        <f t="shared" si="36"/>
        <v>0</v>
      </c>
      <c r="HS23" s="225">
        <f t="shared" si="19"/>
        <v>0</v>
      </c>
      <c r="HT23" s="696">
        <f t="shared" si="20"/>
        <v>6</v>
      </c>
      <c r="HU23" s="205">
        <f t="shared" si="21"/>
        <v>6</v>
      </c>
      <c r="HV23" s="699">
        <f t="shared" si="22"/>
        <v>2</v>
      </c>
      <c r="HW23" s="694">
        <f t="shared" si="23"/>
        <v>2</v>
      </c>
      <c r="HX23" s="262">
        <f t="shared" si="24"/>
        <v>0</v>
      </c>
      <c r="HY23" s="205">
        <f t="shared" si="25"/>
        <v>4</v>
      </c>
      <c r="HZ23" s="688">
        <f t="shared" si="37"/>
        <v>0</v>
      </c>
      <c r="IA23" s="716">
        <f t="shared" si="26"/>
        <v>0</v>
      </c>
      <c r="IB23" s="162"/>
    </row>
    <row r="24" spans="1:236" s="19" customFormat="1" ht="12.75" customHeight="1" thickBot="1">
      <c r="A24" s="1023"/>
      <c r="B24" s="511" t="s">
        <v>27</v>
      </c>
      <c r="C24" s="1064" t="s">
        <v>322</v>
      </c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  <c r="T24" s="1065"/>
      <c r="U24" s="1065"/>
      <c r="V24" s="1065"/>
      <c r="W24" s="1065"/>
      <c r="X24" s="1065"/>
      <c r="Y24" s="1065"/>
      <c r="Z24" s="1065"/>
      <c r="AA24" s="1065"/>
      <c r="AB24" s="405"/>
      <c r="AC24" s="405"/>
      <c r="AD24" s="405"/>
      <c r="AE24" s="405"/>
      <c r="AF24" s="405"/>
      <c r="AG24" s="677" t="s">
        <v>70</v>
      </c>
      <c r="AH24" s="390"/>
      <c r="AI24" s="677" t="s">
        <v>70</v>
      </c>
      <c r="AJ24" s="391" t="s">
        <v>70</v>
      </c>
      <c r="AK24" s="391" t="s">
        <v>70</v>
      </c>
      <c r="AL24" s="677" t="s">
        <v>70</v>
      </c>
      <c r="AM24" s="405"/>
      <c r="AN24" s="405"/>
      <c r="AO24" s="405"/>
      <c r="AP24" s="405"/>
      <c r="AQ24" s="405"/>
      <c r="AR24" s="405"/>
      <c r="AS24" s="405"/>
      <c r="AT24" s="448" t="s">
        <v>70</v>
      </c>
      <c r="AU24" s="193" t="s">
        <v>35</v>
      </c>
      <c r="AV24" s="167" t="s">
        <v>35</v>
      </c>
      <c r="AW24" s="167" t="s">
        <v>35</v>
      </c>
      <c r="AX24" s="267" t="s">
        <v>35</v>
      </c>
      <c r="AY24" s="405"/>
      <c r="AZ24" s="758"/>
      <c r="BA24" s="507"/>
      <c r="BB24" s="761" t="s">
        <v>17</v>
      </c>
      <c r="BC24" s="405"/>
      <c r="BD24" s="405"/>
      <c r="BE24" s="508"/>
      <c r="BF24" s="1020" t="s">
        <v>123</v>
      </c>
      <c r="BG24" s="1020"/>
      <c r="BH24" s="1034"/>
      <c r="BI24" s="769"/>
      <c r="BJ24" s="801" t="s">
        <v>237</v>
      </c>
      <c r="BK24" s="802" t="s">
        <v>237</v>
      </c>
      <c r="BL24" s="802" t="s">
        <v>244</v>
      </c>
      <c r="BM24" s="802" t="s">
        <v>244</v>
      </c>
      <c r="BN24" s="802" t="s">
        <v>245</v>
      </c>
      <c r="BO24" s="803" t="s">
        <v>245</v>
      </c>
      <c r="BP24" s="1057" t="s">
        <v>308</v>
      </c>
      <c r="BQ24" s="1057"/>
      <c r="BR24" s="1057"/>
      <c r="BS24" s="1057"/>
      <c r="BT24" s="1057"/>
      <c r="BU24" s="1057"/>
      <c r="BV24" s="1057"/>
      <c r="BW24" s="1057"/>
      <c r="BX24" s="1057"/>
      <c r="BY24" s="1057"/>
      <c r="BZ24" s="1057"/>
      <c r="CA24" s="1057"/>
      <c r="CB24" s="1057"/>
      <c r="CC24" s="1057"/>
      <c r="CD24" s="1057"/>
      <c r="CE24" s="1057"/>
      <c r="CF24" s="1057"/>
      <c r="CG24" s="1058"/>
      <c r="CH24" s="1057"/>
      <c r="CI24" s="1057"/>
      <c r="CJ24" s="1057"/>
      <c r="CK24" s="1057"/>
      <c r="CL24" s="1057"/>
      <c r="CM24" s="1057"/>
      <c r="CN24" s="1057"/>
      <c r="CO24" s="1057"/>
      <c r="CP24" s="1057"/>
      <c r="CQ24" s="1057"/>
      <c r="CR24" s="1057"/>
      <c r="CS24" s="1057"/>
      <c r="CT24" s="1057"/>
      <c r="CU24" s="809"/>
      <c r="CV24" s="809"/>
      <c r="CW24" s="809"/>
      <c r="CX24" s="809"/>
      <c r="CY24" s="791"/>
      <c r="CZ24" s="273"/>
      <c r="DA24" s="602" t="s">
        <v>17</v>
      </c>
      <c r="DB24" s="521"/>
      <c r="DC24" s="524"/>
      <c r="DD24" s="750" t="s">
        <v>106</v>
      </c>
      <c r="DE24" s="153"/>
      <c r="DF24" s="750" t="s">
        <v>106</v>
      </c>
      <c r="DG24" s="735" t="s">
        <v>5</v>
      </c>
      <c r="DH24" s="286"/>
      <c r="DI24" s="414"/>
      <c r="DJ24" s="286"/>
      <c r="DK24" s="286"/>
      <c r="DL24" s="286"/>
      <c r="DM24" s="414"/>
      <c r="DN24" s="481" t="s">
        <v>106</v>
      </c>
      <c r="DO24" s="627"/>
      <c r="DP24" s="627"/>
      <c r="DQ24" s="286"/>
      <c r="DR24" s="286"/>
      <c r="DS24" s="517"/>
      <c r="DT24" s="481" t="s">
        <v>106</v>
      </c>
      <c r="DU24" s="523"/>
      <c r="DV24" s="273"/>
      <c r="DW24" s="624"/>
      <c r="DX24" s="390"/>
      <c r="DY24" s="390"/>
      <c r="DZ24" s="390"/>
      <c r="EA24" s="481" t="s">
        <v>106</v>
      </c>
      <c r="EB24" s="390"/>
      <c r="EC24" s="390"/>
      <c r="ED24" s="390"/>
      <c r="EE24" s="390"/>
      <c r="EF24" s="390"/>
      <c r="EG24" s="390"/>
      <c r="EH24" s="481" t="s">
        <v>106</v>
      </c>
      <c r="EI24" s="390"/>
      <c r="EJ24" s="390"/>
      <c r="EK24" s="390"/>
      <c r="EL24" s="624"/>
      <c r="EM24" s="390"/>
      <c r="EN24" s="582"/>
      <c r="EO24" s="566"/>
      <c r="EP24" s="556"/>
      <c r="EQ24" s="179"/>
      <c r="ER24" s="180"/>
      <c r="ES24" s="180"/>
      <c r="ET24" s="521"/>
      <c r="EU24" s="527"/>
      <c r="EV24" s="1038" t="s">
        <v>320</v>
      </c>
      <c r="EW24" s="1039"/>
      <c r="EX24" s="1039"/>
      <c r="EY24" s="1039"/>
      <c r="EZ24" s="1040"/>
      <c r="FA24" s="387"/>
      <c r="FB24" s="180"/>
      <c r="FC24" s="179"/>
      <c r="FD24" s="266"/>
      <c r="FE24" s="838" t="s">
        <v>237</v>
      </c>
      <c r="FF24" s="809" t="s">
        <v>237</v>
      </c>
      <c r="FG24" s="809" t="s">
        <v>261</v>
      </c>
      <c r="FH24" s="839" t="s">
        <v>261</v>
      </c>
      <c r="FI24" s="820" t="s">
        <v>77</v>
      </c>
      <c r="FJ24" s="463"/>
      <c r="FK24" s="643" t="s">
        <v>77</v>
      </c>
      <c r="FL24" s="1073"/>
      <c r="FM24" s="1074"/>
      <c r="FN24" s="1074"/>
      <c r="FO24" s="1074"/>
      <c r="FP24" s="1074"/>
      <c r="FQ24" s="1074"/>
      <c r="FR24" s="1074"/>
      <c r="FS24" s="1074"/>
      <c r="FT24" s="1075"/>
      <c r="FU24" s="643" t="s">
        <v>77</v>
      </c>
      <c r="FV24" s="1076" t="s">
        <v>319</v>
      </c>
      <c r="FW24" s="953"/>
      <c r="FX24" s="953"/>
      <c r="FY24" s="953"/>
      <c r="FZ24" s="953"/>
      <c r="GA24" s="953"/>
      <c r="GB24" s="953"/>
      <c r="GC24" s="953"/>
      <c r="GD24" s="953"/>
      <c r="GE24" s="953"/>
      <c r="GF24" s="953"/>
      <c r="GG24" s="953"/>
      <c r="GH24" s="953"/>
      <c r="GI24" s="1077"/>
      <c r="GJ24" s="643" t="s">
        <v>77</v>
      </c>
      <c r="GK24" s="1078"/>
      <c r="GL24" s="1079"/>
      <c r="GM24" s="1080"/>
      <c r="GN24" s="462"/>
      <c r="GO24" s="463"/>
      <c r="GP24" s="321">
        <f t="shared" si="0"/>
        <v>0</v>
      </c>
      <c r="GQ24" s="168">
        <f t="shared" si="1"/>
        <v>0</v>
      </c>
      <c r="GR24" s="168">
        <f t="shared" si="2"/>
        <v>2</v>
      </c>
      <c r="GS24" s="168">
        <f t="shared" si="3"/>
        <v>4</v>
      </c>
      <c r="GT24" s="190">
        <f t="shared" si="4"/>
        <v>6</v>
      </c>
      <c r="GU24" s="190">
        <f t="shared" si="27"/>
        <v>6</v>
      </c>
      <c r="GV24" s="436">
        <f t="shared" si="28"/>
        <v>0</v>
      </c>
      <c r="GW24" s="190">
        <f t="shared" si="5"/>
        <v>2</v>
      </c>
      <c r="GX24" s="190">
        <f t="shared" si="6"/>
        <v>0</v>
      </c>
      <c r="GY24" s="746">
        <f t="shared" si="7"/>
        <v>0</v>
      </c>
      <c r="GZ24" s="190">
        <f t="shared" si="8"/>
        <v>0</v>
      </c>
      <c r="HA24" s="190">
        <f t="shared" si="9"/>
        <v>0</v>
      </c>
      <c r="HB24" s="289">
        <f t="shared" si="29"/>
        <v>0</v>
      </c>
      <c r="HC24" s="190">
        <f t="shared" si="10"/>
        <v>0</v>
      </c>
      <c r="HD24" s="765">
        <f t="shared" si="11"/>
        <v>0</v>
      </c>
      <c r="HE24" s="190">
        <f t="shared" si="30"/>
        <v>0</v>
      </c>
      <c r="HF24" s="190">
        <f t="shared" si="12"/>
        <v>0</v>
      </c>
      <c r="HG24" s="190">
        <f t="shared" si="13"/>
        <v>0</v>
      </c>
      <c r="HH24" s="436">
        <f t="shared" si="31"/>
        <v>0</v>
      </c>
      <c r="HI24" s="190">
        <f t="shared" si="14"/>
        <v>0</v>
      </c>
      <c r="HJ24" s="190">
        <f t="shared" si="32"/>
        <v>0</v>
      </c>
      <c r="HK24" s="190">
        <f t="shared" si="33"/>
        <v>4</v>
      </c>
      <c r="HL24" s="190">
        <f t="shared" si="15"/>
        <v>0</v>
      </c>
      <c r="HM24" s="225">
        <f t="shared" si="34"/>
        <v>0</v>
      </c>
      <c r="HN24" s="243">
        <f t="shared" si="16"/>
        <v>0</v>
      </c>
      <c r="HO24" s="243">
        <f t="shared" si="35"/>
        <v>0</v>
      </c>
      <c r="HP24" s="690">
        <f t="shared" si="17"/>
        <v>0</v>
      </c>
      <c r="HQ24" s="401">
        <f t="shared" si="18"/>
        <v>0</v>
      </c>
      <c r="HR24" s="653">
        <f t="shared" si="36"/>
        <v>0</v>
      </c>
      <c r="HS24" s="225">
        <f t="shared" si="19"/>
        <v>0</v>
      </c>
      <c r="HT24" s="696">
        <f t="shared" si="20"/>
        <v>2</v>
      </c>
      <c r="HU24" s="205">
        <f t="shared" si="21"/>
        <v>5</v>
      </c>
      <c r="HV24" s="699">
        <f t="shared" si="22"/>
        <v>2</v>
      </c>
      <c r="HW24" s="694">
        <f t="shared" si="23"/>
        <v>0</v>
      </c>
      <c r="HX24" s="262">
        <f t="shared" si="24"/>
        <v>0</v>
      </c>
      <c r="HY24" s="205">
        <f t="shared" si="25"/>
        <v>0</v>
      </c>
      <c r="HZ24" s="688">
        <f t="shared" si="37"/>
        <v>0</v>
      </c>
      <c r="IA24" s="716">
        <f t="shared" si="26"/>
        <v>0</v>
      </c>
      <c r="IB24" s="162"/>
    </row>
    <row r="25" spans="1:236" s="19" customFormat="1" ht="12.75" customHeight="1" thickBot="1">
      <c r="A25" s="1021" t="s">
        <v>20</v>
      </c>
      <c r="B25" s="724" t="s">
        <v>3</v>
      </c>
      <c r="C25" s="1025" t="s">
        <v>122</v>
      </c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6"/>
      <c r="Y25" s="1025"/>
      <c r="Z25" s="1025"/>
      <c r="AA25" s="1027"/>
      <c r="AB25" s="233" t="s">
        <v>9</v>
      </c>
      <c r="AC25" s="389"/>
      <c r="AD25" s="389"/>
      <c r="AF25" s="707" t="s">
        <v>62</v>
      </c>
      <c r="AH25" s="233" t="s">
        <v>9</v>
      </c>
      <c r="AI25" s="233" t="s">
        <v>9</v>
      </c>
      <c r="AJ25" s="389"/>
      <c r="AK25" s="233" t="s">
        <v>9</v>
      </c>
      <c r="AM25" s="389"/>
      <c r="AN25" s="389"/>
      <c r="AO25" s="707" t="s">
        <v>62</v>
      </c>
      <c r="AP25" s="169"/>
      <c r="AQ25" s="389"/>
      <c r="AR25" s="728" t="s">
        <v>107</v>
      </c>
      <c r="AS25" s="231" t="s">
        <v>7</v>
      </c>
      <c r="AT25" s="224" t="s">
        <v>7</v>
      </c>
      <c r="AU25" s="255" t="s">
        <v>7</v>
      </c>
      <c r="AV25" s="169" t="s">
        <v>7</v>
      </c>
      <c r="AW25" s="169" t="s">
        <v>7</v>
      </c>
      <c r="AX25" s="244" t="s">
        <v>7</v>
      </c>
      <c r="AY25" s="255" t="s">
        <v>12</v>
      </c>
      <c r="AZ25" s="263" t="s">
        <v>12</v>
      </c>
      <c r="BA25" s="408" t="s">
        <v>35</v>
      </c>
      <c r="BB25" s="409" t="s">
        <v>35</v>
      </c>
      <c r="BC25" s="745" t="s">
        <v>98</v>
      </c>
      <c r="BD25" s="940" t="s">
        <v>17</v>
      </c>
      <c r="BE25" s="745" t="s">
        <v>5</v>
      </c>
      <c r="BF25" s="237" t="s">
        <v>17</v>
      </c>
      <c r="BG25" s="210" t="s">
        <v>77</v>
      </c>
      <c r="BH25" s="228" t="s">
        <v>77</v>
      </c>
      <c r="BI25" s="881" t="s">
        <v>32</v>
      </c>
      <c r="BJ25" s="777"/>
      <c r="BK25" s="778"/>
      <c r="BL25" s="778"/>
      <c r="BM25" s="778"/>
      <c r="BN25" s="778"/>
      <c r="BO25" s="779"/>
      <c r="BP25" s="278" t="s">
        <v>33</v>
      </c>
      <c r="BQ25" s="231"/>
      <c r="BR25" s="707" t="s">
        <v>62</v>
      </c>
      <c r="BS25" s="263"/>
      <c r="BT25" s="707" t="s">
        <v>62</v>
      </c>
      <c r="BV25" s="707" t="s">
        <v>62</v>
      </c>
      <c r="BW25" s="389"/>
      <c r="BX25" s="736"/>
      <c r="BY25" s="187" t="s">
        <v>33</v>
      </c>
      <c r="BZ25" s="707" t="s">
        <v>62</v>
      </c>
      <c r="CA25" s="707" t="s">
        <v>62</v>
      </c>
      <c r="CB25" s="485" t="s">
        <v>30</v>
      </c>
      <c r="CC25" s="485" t="s">
        <v>30</v>
      </c>
      <c r="CD25" s="231" t="s">
        <v>10</v>
      </c>
      <c r="CE25" s="231"/>
      <c r="CF25" s="231" t="s">
        <v>10</v>
      </c>
      <c r="CG25" s="20"/>
      <c r="CH25" s="231" t="s">
        <v>10</v>
      </c>
      <c r="CI25" s="263" t="s">
        <v>10</v>
      </c>
      <c r="CJ25" s="224" t="s">
        <v>10</v>
      </c>
      <c r="CK25" s="169" t="s">
        <v>10</v>
      </c>
      <c r="CL25" s="485" t="s">
        <v>30</v>
      </c>
      <c r="CM25" s="707" t="s">
        <v>62</v>
      </c>
      <c r="CN25" s="485" t="s">
        <v>30</v>
      </c>
      <c r="CO25" s="485" t="s">
        <v>30</v>
      </c>
      <c r="CP25" s="486" t="s">
        <v>30</v>
      </c>
      <c r="CQ25" s="678" t="s">
        <v>12</v>
      </c>
      <c r="CR25" s="231" t="s">
        <v>12</v>
      </c>
      <c r="CS25" s="231" t="s">
        <v>16</v>
      </c>
      <c r="CT25" s="224" t="s">
        <v>16</v>
      </c>
      <c r="CU25" s="231"/>
      <c r="CV25" s="231"/>
      <c r="CW25" s="231"/>
      <c r="CX25" s="231"/>
      <c r="CY25" s="560" t="s">
        <v>178</v>
      </c>
      <c r="CZ25" s="550" t="s">
        <v>178</v>
      </c>
      <c r="DA25" s="550" t="s">
        <v>178</v>
      </c>
      <c r="DB25" s="550" t="s">
        <v>178</v>
      </c>
      <c r="DC25" s="550" t="s">
        <v>178</v>
      </c>
      <c r="DD25" s="550" t="s">
        <v>178</v>
      </c>
      <c r="DE25" s="389"/>
      <c r="DF25" s="389"/>
      <c r="DG25" s="554" t="s">
        <v>77</v>
      </c>
      <c r="DH25" s="736"/>
      <c r="DI25" s="552" t="s">
        <v>5</v>
      </c>
      <c r="DJ25" s="208"/>
      <c r="DK25" s="707" t="s">
        <v>62</v>
      </c>
      <c r="DL25" s="707" t="s">
        <v>62</v>
      </c>
      <c r="DM25" s="628" t="s">
        <v>152</v>
      </c>
      <c r="DN25" s="628" t="s">
        <v>152</v>
      </c>
      <c r="DO25" s="389"/>
      <c r="DP25" s="613" t="s">
        <v>77</v>
      </c>
      <c r="DQ25" s="707" t="s">
        <v>62</v>
      </c>
      <c r="DR25" s="707" t="s">
        <v>62</v>
      </c>
      <c r="DS25" s="707" t="s">
        <v>62</v>
      </c>
      <c r="DT25" s="554" t="s">
        <v>17</v>
      </c>
      <c r="DU25" s="554" t="s">
        <v>17</v>
      </c>
      <c r="DV25" s="554" t="s">
        <v>77</v>
      </c>
      <c r="DW25" s="555" t="s">
        <v>154</v>
      </c>
      <c r="DX25" s="555" t="s">
        <v>154</v>
      </c>
      <c r="DY25" s="389"/>
      <c r="DZ25" s="389"/>
      <c r="EA25" s="555" t="s">
        <v>154</v>
      </c>
      <c r="EB25" s="707" t="s">
        <v>62</v>
      </c>
      <c r="EC25" s="541" t="s">
        <v>176</v>
      </c>
      <c r="ED25" s="541" t="s">
        <v>176</v>
      </c>
      <c r="EE25" s="541" t="s">
        <v>176</v>
      </c>
      <c r="EF25" s="541" t="s">
        <v>176</v>
      </c>
      <c r="EG25" s="541" t="s">
        <v>176</v>
      </c>
      <c r="EH25" s="541" t="s">
        <v>176</v>
      </c>
      <c r="EI25" s="547" t="s">
        <v>177</v>
      </c>
      <c r="EJ25" s="547" t="s">
        <v>177</v>
      </c>
      <c r="EK25" s="547" t="s">
        <v>177</v>
      </c>
      <c r="EL25" s="547" t="s">
        <v>177</v>
      </c>
      <c r="EM25" s="547" t="s">
        <v>177</v>
      </c>
      <c r="EN25" s="583" t="s">
        <v>177</v>
      </c>
      <c r="EO25" s="585" t="s">
        <v>59</v>
      </c>
      <c r="EP25" s="586" t="s">
        <v>59</v>
      </c>
      <c r="EQ25" s="586" t="s">
        <v>59</v>
      </c>
      <c r="ER25" s="586" t="s">
        <v>59</v>
      </c>
      <c r="ES25" s="586" t="s">
        <v>59</v>
      </c>
      <c r="ET25" s="389"/>
      <c r="EU25" s="587" t="s">
        <v>59</v>
      </c>
      <c r="EV25" s="584" t="s">
        <v>34</v>
      </c>
      <c r="EW25" s="535" t="s">
        <v>34</v>
      </c>
      <c r="EX25" s="535" t="s">
        <v>34</v>
      </c>
      <c r="EY25" s="535" t="s">
        <v>34</v>
      </c>
      <c r="EZ25" s="535" t="s">
        <v>34</v>
      </c>
      <c r="FA25" s="895" t="s">
        <v>104</v>
      </c>
      <c r="FB25" s="707" t="s">
        <v>62</v>
      </c>
      <c r="FC25" s="707" t="s">
        <v>62</v>
      </c>
      <c r="FD25" s="773" t="s">
        <v>62</v>
      </c>
      <c r="FE25" s="753"/>
      <c r="FF25" s="410"/>
      <c r="FG25" s="410"/>
      <c r="FH25" s="870"/>
      <c r="FI25" s="941" t="s">
        <v>227</v>
      </c>
      <c r="FJ25" s="941"/>
      <c r="FK25" s="941"/>
      <c r="FL25" s="941"/>
      <c r="FM25" s="941"/>
      <c r="FN25" s="941"/>
      <c r="FO25" s="941"/>
      <c r="FP25" s="941"/>
      <c r="FQ25" s="941"/>
      <c r="FR25" s="941"/>
      <c r="FS25" s="941"/>
      <c r="FT25" s="941"/>
      <c r="FU25" s="941"/>
      <c r="FV25" s="941"/>
      <c r="FW25" s="941"/>
      <c r="FX25" s="941"/>
      <c r="FY25" s="941"/>
      <c r="FZ25" s="941"/>
      <c r="GA25" s="941"/>
      <c r="GB25" s="941"/>
      <c r="GC25" s="941"/>
      <c r="GD25" s="941"/>
      <c r="GE25" s="941"/>
      <c r="GF25" s="941"/>
      <c r="GG25" s="941"/>
      <c r="GH25" s="941"/>
      <c r="GI25" s="941"/>
      <c r="GJ25" s="941"/>
      <c r="GK25" s="941"/>
      <c r="GL25" s="941"/>
      <c r="GM25" s="941"/>
      <c r="GN25" s="856"/>
      <c r="GO25" s="768"/>
      <c r="GP25" s="321">
        <f t="shared" si="0"/>
        <v>0</v>
      </c>
      <c r="GQ25" s="168">
        <f t="shared" si="1"/>
        <v>4</v>
      </c>
      <c r="GR25" s="168">
        <f t="shared" si="2"/>
        <v>6</v>
      </c>
      <c r="GS25" s="168">
        <f t="shared" si="3"/>
        <v>2</v>
      </c>
      <c r="GT25" s="190">
        <f t="shared" si="4"/>
        <v>0</v>
      </c>
      <c r="GU25" s="190">
        <f t="shared" si="27"/>
        <v>0</v>
      </c>
      <c r="GV25" s="436">
        <f t="shared" si="28"/>
        <v>0</v>
      </c>
      <c r="GW25" s="190">
        <f t="shared" si="5"/>
        <v>6</v>
      </c>
      <c r="GX25" s="190">
        <f t="shared" si="6"/>
        <v>2</v>
      </c>
      <c r="GY25" s="746">
        <f t="shared" si="7"/>
        <v>6</v>
      </c>
      <c r="GZ25" s="190">
        <f t="shared" si="8"/>
        <v>0</v>
      </c>
      <c r="HA25" s="190">
        <f t="shared" si="9"/>
        <v>6</v>
      </c>
      <c r="HB25" s="289">
        <f t="shared" si="29"/>
        <v>2</v>
      </c>
      <c r="HC25" s="190">
        <f t="shared" si="10"/>
        <v>0</v>
      </c>
      <c r="HD25" s="765">
        <f t="shared" si="11"/>
        <v>5</v>
      </c>
      <c r="HE25" s="190">
        <f t="shared" si="30"/>
        <v>6</v>
      </c>
      <c r="HF25" s="190">
        <f t="shared" si="12"/>
        <v>2</v>
      </c>
      <c r="HG25" s="190">
        <f t="shared" si="13"/>
        <v>0</v>
      </c>
      <c r="HH25" s="436">
        <f t="shared" si="31"/>
        <v>0</v>
      </c>
      <c r="HI25" s="190">
        <f t="shared" si="14"/>
        <v>0</v>
      </c>
      <c r="HJ25" s="190">
        <f t="shared" si="32"/>
        <v>0</v>
      </c>
      <c r="HK25" s="190">
        <f t="shared" si="33"/>
        <v>5</v>
      </c>
      <c r="HL25" s="190">
        <f t="shared" si="15"/>
        <v>6</v>
      </c>
      <c r="HM25" s="225">
        <f t="shared" si="34"/>
        <v>3</v>
      </c>
      <c r="HN25" s="243">
        <f t="shared" si="16"/>
        <v>0</v>
      </c>
      <c r="HO25" s="243">
        <f t="shared" si="35"/>
        <v>0</v>
      </c>
      <c r="HP25" s="690">
        <f t="shared" si="17"/>
        <v>0</v>
      </c>
      <c r="HQ25" s="401">
        <f t="shared" si="18"/>
        <v>0</v>
      </c>
      <c r="HR25" s="653">
        <f t="shared" si="36"/>
        <v>17</v>
      </c>
      <c r="HS25" s="225">
        <f t="shared" si="19"/>
        <v>0</v>
      </c>
      <c r="HT25" s="696">
        <f t="shared" si="20"/>
        <v>0</v>
      </c>
      <c r="HU25" s="205">
        <f t="shared" si="21"/>
        <v>2</v>
      </c>
      <c r="HV25" s="699">
        <f t="shared" si="22"/>
        <v>4</v>
      </c>
      <c r="HW25" s="694">
        <f t="shared" si="23"/>
        <v>0</v>
      </c>
      <c r="HX25" s="262">
        <f t="shared" si="24"/>
        <v>6</v>
      </c>
      <c r="HY25" s="205">
        <f t="shared" si="25"/>
        <v>4</v>
      </c>
      <c r="HZ25" s="688">
        <f t="shared" si="37"/>
        <v>0</v>
      </c>
      <c r="IA25" s="716">
        <f t="shared" si="26"/>
        <v>1</v>
      </c>
      <c r="IB25" s="162"/>
    </row>
    <row r="26" spans="1:235" s="162" customFormat="1" ht="12.75" customHeight="1" thickBot="1">
      <c r="A26" s="1022"/>
      <c r="B26" s="726" t="s">
        <v>4</v>
      </c>
      <c r="C26" s="164"/>
      <c r="D26" s="208" t="s">
        <v>5</v>
      </c>
      <c r="E26" s="164"/>
      <c r="F26" s="174" t="s">
        <v>35</v>
      </c>
      <c r="G26" s="174" t="s">
        <v>35</v>
      </c>
      <c r="H26" s="171" t="s">
        <v>183</v>
      </c>
      <c r="I26" s="205"/>
      <c r="J26" s="231" t="s">
        <v>12</v>
      </c>
      <c r="K26" s="707" t="s">
        <v>62</v>
      </c>
      <c r="L26" s="205"/>
      <c r="M26" s="219" t="s">
        <v>98</v>
      </c>
      <c r="N26" s="195" t="s">
        <v>12</v>
      </c>
      <c r="O26" s="707" t="s">
        <v>62</v>
      </c>
      <c r="P26" s="707" t="s">
        <v>62</v>
      </c>
      <c r="Q26" s="164"/>
      <c r="R26" s="233" t="s">
        <v>35</v>
      </c>
      <c r="S26" s="231"/>
      <c r="T26" s="174" t="s">
        <v>9</v>
      </c>
      <c r="U26" s="174" t="s">
        <v>9</v>
      </c>
      <c r="V26" s="707" t="s">
        <v>62</v>
      </c>
      <c r="W26" s="707" t="s">
        <v>62</v>
      </c>
      <c r="X26" s="181" t="s">
        <v>35</v>
      </c>
      <c r="Y26" s="275" t="s">
        <v>35</v>
      </c>
      <c r="Z26" s="164"/>
      <c r="AA26" s="174" t="s">
        <v>35</v>
      </c>
      <c r="AB26" s="973" t="s">
        <v>189</v>
      </c>
      <c r="AC26" s="974"/>
      <c r="AD26" s="974"/>
      <c r="AE26" s="974"/>
      <c r="AF26" s="974"/>
      <c r="AG26" s="974"/>
      <c r="AH26" s="974"/>
      <c r="AI26" s="974"/>
      <c r="AJ26" s="974"/>
      <c r="AK26" s="974"/>
      <c r="AL26" s="974"/>
      <c r="AM26" s="974"/>
      <c r="AN26" s="974"/>
      <c r="AO26" s="974"/>
      <c r="AP26" s="974"/>
      <c r="AQ26" s="974"/>
      <c r="AR26" s="974"/>
      <c r="AS26" s="974"/>
      <c r="AT26" s="974"/>
      <c r="AU26" s="974"/>
      <c r="AV26" s="974"/>
      <c r="AW26" s="974"/>
      <c r="AX26" s="974"/>
      <c r="AY26" s="974"/>
      <c r="AZ26" s="974"/>
      <c r="BA26" s="974"/>
      <c r="BB26" s="974"/>
      <c r="BC26" s="974"/>
      <c r="BD26" s="974"/>
      <c r="BE26" s="975"/>
      <c r="BF26" s="944" t="s">
        <v>125</v>
      </c>
      <c r="BG26" s="945"/>
      <c r="BH26" s="945"/>
      <c r="BI26" s="775"/>
      <c r="BJ26" s="306"/>
      <c r="BK26" s="208"/>
      <c r="BL26" s="208"/>
      <c r="BM26" s="208"/>
      <c r="BN26" s="208"/>
      <c r="BO26" s="776"/>
      <c r="BP26" s="253" t="s">
        <v>6</v>
      </c>
      <c r="BQ26" s="169" t="s">
        <v>6</v>
      </c>
      <c r="BR26" s="169" t="s">
        <v>6</v>
      </c>
      <c r="BS26" s="169" t="s">
        <v>6</v>
      </c>
      <c r="BT26" s="169" t="s">
        <v>6</v>
      </c>
      <c r="BU26" s="205" t="s">
        <v>12</v>
      </c>
      <c r="BV26" s="190" t="s">
        <v>7</v>
      </c>
      <c r="BW26" s="224" t="s">
        <v>7</v>
      </c>
      <c r="BX26" s="231" t="s">
        <v>7</v>
      </c>
      <c r="BY26" s="190" t="s">
        <v>7</v>
      </c>
      <c r="BZ26" s="171" t="s">
        <v>7</v>
      </c>
      <c r="CA26" s="232" t="s">
        <v>7</v>
      </c>
      <c r="CB26" s="485" t="s">
        <v>30</v>
      </c>
      <c r="CC26" s="485" t="s">
        <v>30</v>
      </c>
      <c r="CD26" s="190" t="s">
        <v>10</v>
      </c>
      <c r="CE26" s="712" t="s">
        <v>78</v>
      </c>
      <c r="CF26" s="231" t="s">
        <v>10</v>
      </c>
      <c r="CG26" s="707" t="s">
        <v>62</v>
      </c>
      <c r="CH26" s="190" t="s">
        <v>10</v>
      </c>
      <c r="CI26" s="190" t="s">
        <v>10</v>
      </c>
      <c r="CJ26" s="233" t="s">
        <v>10</v>
      </c>
      <c r="CK26" s="231" t="s">
        <v>10</v>
      </c>
      <c r="CL26" s="485" t="s">
        <v>30</v>
      </c>
      <c r="CM26" s="171" t="s">
        <v>12</v>
      </c>
      <c r="CN26" s="485" t="s">
        <v>30</v>
      </c>
      <c r="CO26" s="485" t="s">
        <v>30</v>
      </c>
      <c r="CP26" s="486" t="s">
        <v>30</v>
      </c>
      <c r="CQ26" s="707" t="s">
        <v>62</v>
      </c>
      <c r="CR26" s="712" t="s">
        <v>78</v>
      </c>
      <c r="CS26" s="297" t="s">
        <v>16</v>
      </c>
      <c r="CT26" s="298" t="s">
        <v>16</v>
      </c>
      <c r="CU26" s="297"/>
      <c r="CV26" s="297"/>
      <c r="CW26" s="297"/>
      <c r="CX26" s="297"/>
      <c r="CY26" s="601" t="s">
        <v>77</v>
      </c>
      <c r="CZ26" s="602" t="s">
        <v>5</v>
      </c>
      <c r="DB26" s="602" t="s">
        <v>5</v>
      </c>
      <c r="DC26" s="602" t="s">
        <v>5</v>
      </c>
      <c r="DE26" s="604" t="s">
        <v>178</v>
      </c>
      <c r="DF26" s="604" t="s">
        <v>178</v>
      </c>
      <c r="DG26" s="604" t="s">
        <v>178</v>
      </c>
      <c r="DH26" s="604" t="s">
        <v>178</v>
      </c>
      <c r="DI26" s="604" t="s">
        <v>178</v>
      </c>
      <c r="DJ26" s="604" t="s">
        <v>178</v>
      </c>
      <c r="DL26" s="164"/>
      <c r="DM26" s="707" t="s">
        <v>62</v>
      </c>
      <c r="DN26" s="707" t="s">
        <v>62</v>
      </c>
      <c r="DO26" s="707" t="s">
        <v>62</v>
      </c>
      <c r="DP26" s="171"/>
      <c r="DQ26" s="164"/>
      <c r="DR26" s="164"/>
      <c r="DS26" s="164"/>
      <c r="DT26" s="591" t="s">
        <v>152</v>
      </c>
      <c r="DU26" s="707" t="s">
        <v>62</v>
      </c>
      <c r="DV26" s="707" t="s">
        <v>62</v>
      </c>
      <c r="DW26" s="707" t="s">
        <v>62</v>
      </c>
      <c r="DX26" s="707" t="s">
        <v>62</v>
      </c>
      <c r="DY26" s="707" t="s">
        <v>62</v>
      </c>
      <c r="DZ26" s="707" t="s">
        <v>62</v>
      </c>
      <c r="EA26" s="602" t="s">
        <v>5</v>
      </c>
      <c r="EB26" s="591" t="s">
        <v>152</v>
      </c>
      <c r="EC26" s="592" t="s">
        <v>176</v>
      </c>
      <c r="ED26" s="592" t="s">
        <v>176</v>
      </c>
      <c r="EE26" s="592" t="s">
        <v>176</v>
      </c>
      <c r="EF26" s="592" t="s">
        <v>176</v>
      </c>
      <c r="EG26" s="592" t="s">
        <v>176</v>
      </c>
      <c r="EH26" s="592" t="s">
        <v>176</v>
      </c>
      <c r="EI26" s="595" t="s">
        <v>177</v>
      </c>
      <c r="EJ26" s="595" t="s">
        <v>177</v>
      </c>
      <c r="EK26" s="595" t="s">
        <v>177</v>
      </c>
      <c r="EL26" s="595" t="s">
        <v>177</v>
      </c>
      <c r="EM26" s="595" t="s">
        <v>177</v>
      </c>
      <c r="EN26" s="614" t="s">
        <v>177</v>
      </c>
      <c r="EO26" s="615" t="s">
        <v>106</v>
      </c>
      <c r="EP26" s="589" t="s">
        <v>106</v>
      </c>
      <c r="EQ26" s="589" t="s">
        <v>106</v>
      </c>
      <c r="ER26" s="589" t="s">
        <v>106</v>
      </c>
      <c r="ES26" s="589" t="s">
        <v>106</v>
      </c>
      <c r="ET26" s="164"/>
      <c r="EU26" s="616" t="s">
        <v>106</v>
      </c>
      <c r="EV26" s="617" t="s">
        <v>34</v>
      </c>
      <c r="EW26" s="590" t="s">
        <v>34</v>
      </c>
      <c r="EX26" s="590" t="s">
        <v>34</v>
      </c>
      <c r="EY26" s="590" t="s">
        <v>34</v>
      </c>
      <c r="EZ26" s="590" t="s">
        <v>34</v>
      </c>
      <c r="FA26" s="896" t="s">
        <v>104</v>
      </c>
      <c r="FB26" s="942" t="s">
        <v>157</v>
      </c>
      <c r="FC26" s="943"/>
      <c r="FD26" s="943"/>
      <c r="FE26" s="827"/>
      <c r="FF26" s="798"/>
      <c r="FG26" s="798"/>
      <c r="FH26" s="828"/>
      <c r="FI26" s="304" t="s">
        <v>44</v>
      </c>
      <c r="FJ26" s="195" t="s">
        <v>44</v>
      </c>
      <c r="FK26" s="195" t="s">
        <v>44</v>
      </c>
      <c r="FL26" s="195" t="s">
        <v>44</v>
      </c>
      <c r="FM26" s="643" t="s">
        <v>17</v>
      </c>
      <c r="FN26" s="643" t="s">
        <v>77</v>
      </c>
      <c r="FO26" s="195"/>
      <c r="FP26" s="707" t="s">
        <v>62</v>
      </c>
      <c r="FQ26" s="643" t="s">
        <v>17</v>
      </c>
      <c r="FR26" s="643" t="s">
        <v>77</v>
      </c>
      <c r="FS26" s="643" t="s">
        <v>5</v>
      </c>
      <c r="FT26" s="643" t="s">
        <v>5</v>
      </c>
      <c r="FU26" s="707" t="s">
        <v>62</v>
      </c>
      <c r="FV26" s="707" t="s">
        <v>62</v>
      </c>
      <c r="FW26" s="707" t="s">
        <v>62</v>
      </c>
      <c r="FX26" s="707" t="s">
        <v>62</v>
      </c>
      <c r="FY26" s="648" t="s">
        <v>153</v>
      </c>
      <c r="FZ26" s="728" t="s">
        <v>62</v>
      </c>
      <c r="GA26" s="164"/>
      <c r="GB26" s="710" t="s">
        <v>62</v>
      </c>
      <c r="GC26" s="182" t="s">
        <v>44</v>
      </c>
      <c r="GD26" s="182" t="s">
        <v>44</v>
      </c>
      <c r="GE26" s="195"/>
      <c r="GF26" s="648" t="s">
        <v>153</v>
      </c>
      <c r="GG26" s="474" t="s">
        <v>43</v>
      </c>
      <c r="GH26" s="474" t="s">
        <v>43</v>
      </c>
      <c r="GI26" s="475" t="s">
        <v>43</v>
      </c>
      <c r="GJ26" s="476" t="s">
        <v>43</v>
      </c>
      <c r="GK26" s="474" t="s">
        <v>43</v>
      </c>
      <c r="GL26" s="474" t="s">
        <v>43</v>
      </c>
      <c r="GM26" s="475" t="s">
        <v>43</v>
      </c>
      <c r="GN26" s="181"/>
      <c r="GO26" s="171"/>
      <c r="GP26" s="321">
        <f t="shared" si="0"/>
        <v>0</v>
      </c>
      <c r="GQ26" s="168">
        <f t="shared" si="1"/>
        <v>4</v>
      </c>
      <c r="GR26" s="168">
        <f t="shared" si="2"/>
        <v>6</v>
      </c>
      <c r="GS26" s="168">
        <f t="shared" si="3"/>
        <v>6</v>
      </c>
      <c r="GT26" s="190">
        <f t="shared" si="4"/>
        <v>0</v>
      </c>
      <c r="GU26" s="190">
        <f t="shared" si="27"/>
        <v>6</v>
      </c>
      <c r="GV26" s="436">
        <f t="shared" si="28"/>
        <v>0</v>
      </c>
      <c r="GW26" s="190">
        <f t="shared" si="5"/>
        <v>6</v>
      </c>
      <c r="GX26" s="190">
        <f t="shared" si="6"/>
        <v>2</v>
      </c>
      <c r="GY26" s="746">
        <f t="shared" si="7"/>
        <v>0</v>
      </c>
      <c r="GZ26" s="190">
        <f t="shared" si="8"/>
        <v>0</v>
      </c>
      <c r="HA26" s="190">
        <f t="shared" si="9"/>
        <v>6</v>
      </c>
      <c r="HB26" s="289">
        <f t="shared" si="29"/>
        <v>2</v>
      </c>
      <c r="HC26" s="190">
        <f t="shared" si="10"/>
        <v>0</v>
      </c>
      <c r="HD26" s="765">
        <f t="shared" si="11"/>
        <v>5</v>
      </c>
      <c r="HE26" s="190">
        <f t="shared" si="30"/>
        <v>6</v>
      </c>
      <c r="HF26" s="190">
        <f t="shared" si="12"/>
        <v>0</v>
      </c>
      <c r="HG26" s="190">
        <f t="shared" si="13"/>
        <v>7</v>
      </c>
      <c r="HH26" s="436">
        <f t="shared" si="31"/>
        <v>0</v>
      </c>
      <c r="HI26" s="190">
        <f t="shared" si="14"/>
        <v>0</v>
      </c>
      <c r="HJ26" s="190">
        <f t="shared" si="32"/>
        <v>2</v>
      </c>
      <c r="HK26" s="190">
        <f t="shared" si="33"/>
        <v>3</v>
      </c>
      <c r="HL26" s="190">
        <f t="shared" si="15"/>
        <v>6</v>
      </c>
      <c r="HM26" s="225">
        <f t="shared" si="34"/>
        <v>0</v>
      </c>
      <c r="HN26" s="243">
        <f t="shared" si="16"/>
        <v>7</v>
      </c>
      <c r="HO26" s="243">
        <f t="shared" si="35"/>
        <v>6</v>
      </c>
      <c r="HP26" s="690">
        <f t="shared" si="17"/>
        <v>0</v>
      </c>
      <c r="HQ26" s="401">
        <f t="shared" si="18"/>
        <v>0</v>
      </c>
      <c r="HR26" s="653">
        <f t="shared" si="36"/>
        <v>23</v>
      </c>
      <c r="HS26" s="225">
        <f t="shared" si="19"/>
        <v>0</v>
      </c>
      <c r="HT26" s="696">
        <f t="shared" si="20"/>
        <v>5</v>
      </c>
      <c r="HU26" s="205">
        <f t="shared" si="21"/>
        <v>7</v>
      </c>
      <c r="HV26" s="699">
        <f t="shared" si="22"/>
        <v>2</v>
      </c>
      <c r="HW26" s="694">
        <f t="shared" si="23"/>
        <v>0</v>
      </c>
      <c r="HX26" s="262">
        <f t="shared" si="24"/>
        <v>6</v>
      </c>
      <c r="HY26" s="205">
        <f t="shared" si="25"/>
        <v>2</v>
      </c>
      <c r="HZ26" s="688">
        <f t="shared" si="37"/>
        <v>2</v>
      </c>
      <c r="IA26" s="716">
        <f t="shared" si="26"/>
        <v>0</v>
      </c>
    </row>
    <row r="27" spans="1:236" ht="12.75" customHeight="1" thickBot="1">
      <c r="A27" s="1022"/>
      <c r="B27" s="726" t="s">
        <v>8</v>
      </c>
      <c r="C27" s="238"/>
      <c r="D27" s="397"/>
      <c r="E27" s="707" t="s">
        <v>62</v>
      </c>
      <c r="F27" s="169" t="s">
        <v>35</v>
      </c>
      <c r="G27" s="169" t="s">
        <v>35</v>
      </c>
      <c r="H27" s="171" t="s">
        <v>15</v>
      </c>
      <c r="I27" s="425" t="s">
        <v>70</v>
      </c>
      <c r="J27" s="425" t="s">
        <v>70</v>
      </c>
      <c r="K27" s="425" t="s">
        <v>70</v>
      </c>
      <c r="L27" s="425" t="s">
        <v>70</v>
      </c>
      <c r="M27" s="195" t="s">
        <v>12</v>
      </c>
      <c r="N27" s="397"/>
      <c r="O27" s="219" t="s">
        <v>77</v>
      </c>
      <c r="P27" s="205" t="s">
        <v>7</v>
      </c>
      <c r="Q27" s="205" t="s">
        <v>7</v>
      </c>
      <c r="R27" s="171" t="s">
        <v>35</v>
      </c>
      <c r="S27" s="171" t="s">
        <v>7</v>
      </c>
      <c r="T27" s="171" t="s">
        <v>7</v>
      </c>
      <c r="U27" s="219" t="s">
        <v>183</v>
      </c>
      <c r="V27" s="174" t="s">
        <v>9</v>
      </c>
      <c r="W27" s="218" t="s">
        <v>9</v>
      </c>
      <c r="X27" s="234" t="s">
        <v>35</v>
      </c>
      <c r="Y27" s="277" t="s">
        <v>35</v>
      </c>
      <c r="Z27" s="419" t="s">
        <v>5</v>
      </c>
      <c r="AA27" s="218" t="s">
        <v>35</v>
      </c>
      <c r="AB27" s="430" t="s">
        <v>70</v>
      </c>
      <c r="AC27" s="219" t="s">
        <v>12</v>
      </c>
      <c r="AD27" s="231" t="s">
        <v>12</v>
      </c>
      <c r="AE27" s="231" t="s">
        <v>12</v>
      </c>
      <c r="AF27" s="426" t="s">
        <v>70</v>
      </c>
      <c r="AG27" s="233" t="s">
        <v>9</v>
      </c>
      <c r="AH27" s="171" t="s">
        <v>15</v>
      </c>
      <c r="AJ27" s="233" t="s">
        <v>9</v>
      </c>
      <c r="AK27" s="707" t="s">
        <v>62</v>
      </c>
      <c r="AL27" s="169" t="s">
        <v>5</v>
      </c>
      <c r="AM27" s="171" t="s">
        <v>35</v>
      </c>
      <c r="AN27" s="248" t="s">
        <v>15</v>
      </c>
      <c r="AO27" s="419" t="s">
        <v>5</v>
      </c>
      <c r="AP27" s="707" t="s">
        <v>62</v>
      </c>
      <c r="AQ27" s="219" t="s">
        <v>67</v>
      </c>
      <c r="AR27" s="219" t="s">
        <v>67</v>
      </c>
      <c r="AS27" s="219" t="s">
        <v>98</v>
      </c>
      <c r="AT27" s="277" t="s">
        <v>5</v>
      </c>
      <c r="AU27" s="234" t="s">
        <v>5</v>
      </c>
      <c r="AV27" s="219" t="s">
        <v>17</v>
      </c>
      <c r="AW27" s="169" t="s">
        <v>17</v>
      </c>
      <c r="AX27" s="244" t="s">
        <v>5</v>
      </c>
      <c r="AY27" s="219" t="s">
        <v>183</v>
      </c>
      <c r="AZ27" s="280" t="s">
        <v>183</v>
      </c>
      <c r="BA27" s="234" t="s">
        <v>6</v>
      </c>
      <c r="BB27" s="219" t="s">
        <v>6</v>
      </c>
      <c r="BC27" s="169" t="s">
        <v>6</v>
      </c>
      <c r="BD27" s="224" t="s">
        <v>6</v>
      </c>
      <c r="BE27" s="231" t="s">
        <v>6</v>
      </c>
      <c r="BF27" s="956" t="s">
        <v>126</v>
      </c>
      <c r="BG27" s="955"/>
      <c r="BH27" s="957"/>
      <c r="BI27" s="884" t="s">
        <v>42</v>
      </c>
      <c r="BJ27" s="181"/>
      <c r="BK27" s="171"/>
      <c r="BL27" s="171"/>
      <c r="BM27" s="171"/>
      <c r="BN27" s="171"/>
      <c r="BO27" s="218"/>
      <c r="BP27" s="951" t="s">
        <v>302</v>
      </c>
      <c r="BQ27" s="951"/>
      <c r="BR27" s="951"/>
      <c r="BS27" s="951"/>
      <c r="BT27" s="951"/>
      <c r="BU27" s="951"/>
      <c r="BV27" s="951"/>
      <c r="BW27" s="951"/>
      <c r="BX27" s="951"/>
      <c r="BY27" s="951"/>
      <c r="BZ27" s="951"/>
      <c r="CA27" s="951"/>
      <c r="CB27" s="951"/>
      <c r="CC27" s="951"/>
      <c r="CD27" s="951"/>
      <c r="CE27" s="951"/>
      <c r="CF27" s="951"/>
      <c r="CG27" s="951"/>
      <c r="CH27" s="951"/>
      <c r="CI27" s="951"/>
      <c r="CJ27" s="951"/>
      <c r="CK27" s="951"/>
      <c r="CL27" s="951"/>
      <c r="CM27" s="951"/>
      <c r="CN27" s="951"/>
      <c r="CO27" s="951"/>
      <c r="CP27" s="951"/>
      <c r="CQ27" s="951"/>
      <c r="CR27" s="951"/>
      <c r="CS27" s="951"/>
      <c r="CT27" s="951"/>
      <c r="CU27" s="798"/>
      <c r="CV27" s="798"/>
      <c r="CW27" s="798"/>
      <c r="CX27" s="798"/>
      <c r="CY27" s="993" t="s">
        <v>325</v>
      </c>
      <c r="CZ27" s="993"/>
      <c r="DA27" s="993"/>
      <c r="DB27" s="993"/>
      <c r="DC27" s="993"/>
      <c r="DD27" s="993"/>
      <c r="DE27" s="993"/>
      <c r="DF27" s="993"/>
      <c r="DG27" s="993"/>
      <c r="DH27" s="993"/>
      <c r="DI27" s="993"/>
      <c r="DJ27" s="993"/>
      <c r="DK27" s="993"/>
      <c r="DL27" s="993"/>
      <c r="DM27" s="993"/>
      <c r="DN27" s="993"/>
      <c r="DO27" s="993"/>
      <c r="DP27" s="993"/>
      <c r="DQ27" s="993"/>
      <c r="DR27" s="993"/>
      <c r="DS27" s="993"/>
      <c r="DT27" s="993"/>
      <c r="DU27" s="993"/>
      <c r="DV27" s="993"/>
      <c r="DW27" s="993"/>
      <c r="DX27" s="993"/>
      <c r="DY27" s="993"/>
      <c r="DZ27" s="993"/>
      <c r="EA27" s="993"/>
      <c r="EB27" s="993"/>
      <c r="EC27" s="993"/>
      <c r="ED27" s="993"/>
      <c r="EE27" s="993"/>
      <c r="EF27" s="993"/>
      <c r="EG27" s="993"/>
      <c r="EH27" s="993"/>
      <c r="EI27" s="993"/>
      <c r="EJ27" s="993"/>
      <c r="EK27" s="993"/>
      <c r="EL27" s="993"/>
      <c r="EM27" s="993"/>
      <c r="EN27" s="993"/>
      <c r="EO27" s="993"/>
      <c r="EP27" s="993"/>
      <c r="EQ27" s="993"/>
      <c r="ER27" s="993"/>
      <c r="ES27" s="993"/>
      <c r="ET27" s="993"/>
      <c r="EU27" s="993"/>
      <c r="EV27" s="993"/>
      <c r="EW27" s="993"/>
      <c r="EX27" s="993"/>
      <c r="EY27" s="993"/>
      <c r="EZ27" s="1056"/>
      <c r="FA27" s="903" t="s">
        <v>51</v>
      </c>
      <c r="FB27" s="944"/>
      <c r="FC27" s="945"/>
      <c r="FD27" s="945"/>
      <c r="FE27" s="827"/>
      <c r="FF27" s="798"/>
      <c r="FG27" s="798"/>
      <c r="FH27" s="828"/>
      <c r="FI27" s="707" t="s">
        <v>62</v>
      </c>
      <c r="FJ27" s="707" t="s">
        <v>62</v>
      </c>
      <c r="FK27" s="707" t="s">
        <v>62</v>
      </c>
      <c r="FL27" s="648" t="s">
        <v>153</v>
      </c>
      <c r="FM27" s="707" t="s">
        <v>62</v>
      </c>
      <c r="FN27" s="648" t="s">
        <v>153</v>
      </c>
      <c r="FO27" s="397"/>
      <c r="FP27" s="643" t="s">
        <v>5</v>
      </c>
      <c r="FQ27" s="431"/>
      <c r="FR27" s="707" t="s">
        <v>62</v>
      </c>
      <c r="FS27" s="707" t="s">
        <v>62</v>
      </c>
      <c r="FT27" s="707" t="s">
        <v>62</v>
      </c>
      <c r="FU27" s="637" t="s">
        <v>34</v>
      </c>
      <c r="FV27" s="540" t="s">
        <v>34</v>
      </c>
      <c r="FW27" s="540" t="s">
        <v>34</v>
      </c>
      <c r="FX27" s="540" t="s">
        <v>34</v>
      </c>
      <c r="FY27" s="540" t="s">
        <v>34</v>
      </c>
      <c r="FZ27" s="540" t="s">
        <v>34</v>
      </c>
      <c r="GA27" s="482" t="s">
        <v>176</v>
      </c>
      <c r="GB27" s="482" t="s">
        <v>176</v>
      </c>
      <c r="GC27" s="482" t="s">
        <v>176</v>
      </c>
      <c r="GD27" s="482" t="s">
        <v>176</v>
      </c>
      <c r="GE27" s="482" t="s">
        <v>176</v>
      </c>
      <c r="GF27" s="482" t="s">
        <v>176</v>
      </c>
      <c r="GG27" s="468" t="s">
        <v>43</v>
      </c>
      <c r="GH27" s="468" t="s">
        <v>43</v>
      </c>
      <c r="GI27" s="473" t="s">
        <v>43</v>
      </c>
      <c r="GJ27" s="467" t="s">
        <v>43</v>
      </c>
      <c r="GK27" s="468" t="s">
        <v>43</v>
      </c>
      <c r="GL27" s="468" t="s">
        <v>43</v>
      </c>
      <c r="GM27" s="473" t="s">
        <v>43</v>
      </c>
      <c r="GN27" s="181"/>
      <c r="GO27" s="171"/>
      <c r="GP27" s="321">
        <f t="shared" si="0"/>
        <v>3</v>
      </c>
      <c r="GQ27" s="168">
        <f t="shared" si="1"/>
        <v>4</v>
      </c>
      <c r="GR27" s="168">
        <f t="shared" si="2"/>
        <v>0</v>
      </c>
      <c r="GS27" s="168">
        <f t="shared" si="3"/>
        <v>7</v>
      </c>
      <c r="GT27" s="190">
        <f t="shared" si="4"/>
        <v>6</v>
      </c>
      <c r="GU27" s="190">
        <f t="shared" si="27"/>
        <v>0</v>
      </c>
      <c r="GV27" s="436">
        <f t="shared" si="28"/>
        <v>0</v>
      </c>
      <c r="GW27" s="190">
        <f t="shared" si="5"/>
        <v>0</v>
      </c>
      <c r="GX27" s="190">
        <f t="shared" si="6"/>
        <v>0</v>
      </c>
      <c r="GY27" s="746">
        <f t="shared" si="7"/>
        <v>0</v>
      </c>
      <c r="GZ27" s="190">
        <f t="shared" si="8"/>
        <v>0</v>
      </c>
      <c r="HA27" s="190">
        <f t="shared" si="9"/>
        <v>0</v>
      </c>
      <c r="HB27" s="289">
        <f t="shared" si="29"/>
        <v>0</v>
      </c>
      <c r="HC27" s="190">
        <f t="shared" si="10"/>
        <v>0</v>
      </c>
      <c r="HD27" s="765">
        <f t="shared" si="11"/>
        <v>6</v>
      </c>
      <c r="HE27" s="190">
        <f t="shared" si="30"/>
        <v>0</v>
      </c>
      <c r="HF27" s="190">
        <f t="shared" si="12"/>
        <v>0</v>
      </c>
      <c r="HG27" s="190">
        <f t="shared" si="13"/>
        <v>7</v>
      </c>
      <c r="HH27" s="436">
        <f t="shared" si="31"/>
        <v>0</v>
      </c>
      <c r="HI27" s="190">
        <f t="shared" si="14"/>
        <v>0</v>
      </c>
      <c r="HJ27" s="190">
        <f t="shared" si="32"/>
        <v>2</v>
      </c>
      <c r="HK27" s="190">
        <f t="shared" si="33"/>
        <v>1</v>
      </c>
      <c r="HL27" s="190">
        <f t="shared" si="15"/>
        <v>6</v>
      </c>
      <c r="HM27" s="225">
        <f t="shared" si="34"/>
        <v>0</v>
      </c>
      <c r="HN27" s="243">
        <f t="shared" si="16"/>
        <v>7</v>
      </c>
      <c r="HO27" s="243">
        <f t="shared" si="35"/>
        <v>0</v>
      </c>
      <c r="HP27" s="690">
        <f t="shared" si="17"/>
        <v>0</v>
      </c>
      <c r="HQ27" s="401">
        <f t="shared" si="18"/>
        <v>0</v>
      </c>
      <c r="HR27" s="653">
        <f t="shared" si="36"/>
        <v>10</v>
      </c>
      <c r="HS27" s="225">
        <f t="shared" si="19"/>
        <v>0</v>
      </c>
      <c r="HT27" s="696">
        <f t="shared" si="20"/>
        <v>5</v>
      </c>
      <c r="HU27" s="205">
        <f t="shared" si="21"/>
        <v>7</v>
      </c>
      <c r="HV27" s="699">
        <f t="shared" si="22"/>
        <v>2</v>
      </c>
      <c r="HW27" s="694">
        <f t="shared" si="23"/>
        <v>2</v>
      </c>
      <c r="HX27" s="262">
        <f t="shared" si="24"/>
        <v>4</v>
      </c>
      <c r="HY27" s="205">
        <f t="shared" si="25"/>
        <v>4</v>
      </c>
      <c r="HZ27" s="688">
        <f t="shared" si="37"/>
        <v>0</v>
      </c>
      <c r="IA27" s="716">
        <f t="shared" si="26"/>
        <v>0</v>
      </c>
      <c r="IB27" s="162"/>
    </row>
    <row r="28" spans="1:236" ht="12.75" customHeight="1" thickBot="1">
      <c r="A28" s="1022"/>
      <c r="B28" s="726" t="s">
        <v>13</v>
      </c>
      <c r="C28" s="209" t="s">
        <v>15</v>
      </c>
      <c r="D28" s="171" t="s">
        <v>15</v>
      </c>
      <c r="E28" s="171" t="s">
        <v>15</v>
      </c>
      <c r="F28" s="171" t="s">
        <v>15</v>
      </c>
      <c r="G28" s="171" t="s">
        <v>15</v>
      </c>
      <c r="H28" s="706" t="s">
        <v>77</v>
      </c>
      <c r="I28" s="426" t="s">
        <v>70</v>
      </c>
      <c r="J28" s="426" t="s">
        <v>70</v>
      </c>
      <c r="K28" s="426" t="s">
        <v>70</v>
      </c>
      <c r="L28" s="426" t="s">
        <v>70</v>
      </c>
      <c r="M28" s="219"/>
      <c r="N28" s="219" t="s">
        <v>98</v>
      </c>
      <c r="O28" s="219" t="s">
        <v>98</v>
      </c>
      <c r="P28" s="219" t="s">
        <v>98</v>
      </c>
      <c r="Q28" s="219" t="s">
        <v>183</v>
      </c>
      <c r="R28" s="169" t="s">
        <v>98</v>
      </c>
      <c r="S28" s="219" t="s">
        <v>183</v>
      </c>
      <c r="T28" s="219" t="s">
        <v>183</v>
      </c>
      <c r="U28" s="397"/>
      <c r="W28" s="235" t="s">
        <v>7</v>
      </c>
      <c r="X28" s="181" t="s">
        <v>77</v>
      </c>
      <c r="Z28" s="171"/>
      <c r="AA28" s="219"/>
      <c r="AB28" s="430" t="s">
        <v>70</v>
      </c>
      <c r="AC28" s="478" t="s">
        <v>17</v>
      </c>
      <c r="AD28" s="171"/>
      <c r="AF28" s="425" t="s">
        <v>70</v>
      </c>
      <c r="AG28" s="205"/>
      <c r="AH28" s="208" t="s">
        <v>5</v>
      </c>
      <c r="AI28" s="205"/>
      <c r="AJ28" s="171" t="s">
        <v>15</v>
      </c>
      <c r="AK28" s="171" t="s">
        <v>15</v>
      </c>
      <c r="AL28" s="205"/>
      <c r="AM28" s="171" t="s">
        <v>35</v>
      </c>
      <c r="AN28" s="205"/>
      <c r="AP28" s="231" t="s">
        <v>15</v>
      </c>
      <c r="AR28" s="205"/>
      <c r="AS28" s="235"/>
      <c r="AT28" s="235"/>
      <c r="AU28" s="450" t="s">
        <v>38</v>
      </c>
      <c r="AV28" s="437" t="s">
        <v>38</v>
      </c>
      <c r="AW28" s="174"/>
      <c r="AX28" s="218" t="s">
        <v>12</v>
      </c>
      <c r="AY28" s="247" t="s">
        <v>7</v>
      </c>
      <c r="AZ28" s="249" t="s">
        <v>7</v>
      </c>
      <c r="BA28" s="239" t="s">
        <v>7</v>
      </c>
      <c r="BB28" s="171" t="s">
        <v>7</v>
      </c>
      <c r="BC28" s="171" t="s">
        <v>7</v>
      </c>
      <c r="BD28" s="171" t="s">
        <v>7</v>
      </c>
      <c r="BE28" s="231" t="s">
        <v>7</v>
      </c>
      <c r="BF28" s="728" t="s">
        <v>62</v>
      </c>
      <c r="BG28" s="728" t="s">
        <v>62</v>
      </c>
      <c r="BH28" s="291" t="s">
        <v>6</v>
      </c>
      <c r="BI28" s="884" t="s">
        <v>42</v>
      </c>
      <c r="BJ28" s="181"/>
      <c r="BK28" s="171"/>
      <c r="BL28" s="171"/>
      <c r="BM28" s="171"/>
      <c r="BN28" s="171"/>
      <c r="BO28" s="218"/>
      <c r="BP28" s="679" t="s">
        <v>30</v>
      </c>
      <c r="BQ28" s="485" t="s">
        <v>30</v>
      </c>
      <c r="BR28" s="485" t="s">
        <v>30</v>
      </c>
      <c r="BS28" s="485" t="s">
        <v>30</v>
      </c>
      <c r="BT28" s="485" t="s">
        <v>30</v>
      </c>
      <c r="BU28" s="485" t="s">
        <v>30</v>
      </c>
      <c r="BV28" s="231" t="s">
        <v>12</v>
      </c>
      <c r="BW28" s="187" t="s">
        <v>33</v>
      </c>
      <c r="BX28" s="169" t="s">
        <v>16</v>
      </c>
      <c r="BY28" s="169" t="s">
        <v>16</v>
      </c>
      <c r="BZ28" s="231" t="s">
        <v>16</v>
      </c>
      <c r="CA28" s="231" t="s">
        <v>16</v>
      </c>
      <c r="CB28" s="169" t="s">
        <v>5</v>
      </c>
      <c r="CC28" s="169" t="s">
        <v>5</v>
      </c>
      <c r="CD28" s="195" t="s">
        <v>5</v>
      </c>
      <c r="CE28" s="231" t="s">
        <v>10</v>
      </c>
      <c r="CF28" s="187" t="s">
        <v>33</v>
      </c>
      <c r="CG28" s="231" t="s">
        <v>16</v>
      </c>
      <c r="CH28" s="397"/>
      <c r="CI28" s="707" t="s">
        <v>62</v>
      </c>
      <c r="CJ28" s="224" t="s">
        <v>12</v>
      </c>
      <c r="CK28" s="169" t="s">
        <v>12</v>
      </c>
      <c r="CL28" s="246" t="s">
        <v>12</v>
      </c>
      <c r="CM28" s="169" t="s">
        <v>10</v>
      </c>
      <c r="CO28" s="231" t="s">
        <v>16</v>
      </c>
      <c r="CP28" s="707" t="s">
        <v>62</v>
      </c>
      <c r="CQ28" s="680" t="s">
        <v>38</v>
      </c>
      <c r="CR28" s="191" t="s">
        <v>75</v>
      </c>
      <c r="CS28" s="182" t="s">
        <v>75</v>
      </c>
      <c r="CT28" s="516" t="s">
        <v>38</v>
      </c>
      <c r="CU28" s="437"/>
      <c r="CV28" s="437"/>
      <c r="CW28" s="437"/>
      <c r="CX28" s="437"/>
      <c r="CY28" s="707" t="s">
        <v>62</v>
      </c>
      <c r="CZ28" s="263"/>
      <c r="DA28" s="707" t="s">
        <v>62</v>
      </c>
      <c r="DB28" s="707" t="s">
        <v>62</v>
      </c>
      <c r="DC28" s="707" t="s">
        <v>62</v>
      </c>
      <c r="DD28" s="707" t="s">
        <v>62</v>
      </c>
      <c r="DE28" s="707" t="s">
        <v>62</v>
      </c>
      <c r="DF28" s="707" t="s">
        <v>62</v>
      </c>
      <c r="DG28" s="537" t="s">
        <v>59</v>
      </c>
      <c r="DH28" s="537" t="s">
        <v>59</v>
      </c>
      <c r="DI28" s="537" t="s">
        <v>59</v>
      </c>
      <c r="DJ28" s="537" t="s">
        <v>59</v>
      </c>
      <c r="DK28" s="537" t="s">
        <v>59</v>
      </c>
      <c r="DL28" s="537" t="s">
        <v>59</v>
      </c>
      <c r="DM28" s="552" t="s">
        <v>5</v>
      </c>
      <c r="DO28" s="403"/>
      <c r="DP28" s="707" t="s">
        <v>62</v>
      </c>
      <c r="DQ28" s="552" t="s">
        <v>77</v>
      </c>
      <c r="DR28" s="169"/>
      <c r="DS28" s="280"/>
      <c r="DT28" s="707" t="s">
        <v>62</v>
      </c>
      <c r="DW28" s="397"/>
      <c r="DX28" s="397"/>
      <c r="DY28" s="397"/>
      <c r="DZ28" s="554" t="s">
        <v>17</v>
      </c>
      <c r="EA28" s="707" t="s">
        <v>62</v>
      </c>
      <c r="EB28" s="554" t="s">
        <v>17</v>
      </c>
      <c r="EC28" s="707" t="s">
        <v>62</v>
      </c>
      <c r="ED28" s="707" t="s">
        <v>62</v>
      </c>
      <c r="EE28" s="707" t="s">
        <v>62</v>
      </c>
      <c r="EF28" s="707" t="s">
        <v>62</v>
      </c>
      <c r="EG28" s="707" t="s">
        <v>62</v>
      </c>
      <c r="EH28" s="596" t="s">
        <v>154</v>
      </c>
      <c r="EK28" s="554" t="s">
        <v>5</v>
      </c>
      <c r="EM28" s="554" t="s">
        <v>17</v>
      </c>
      <c r="EN28" s="397"/>
      <c r="EO28" s="707" t="s">
        <v>62</v>
      </c>
      <c r="EP28" s="707" t="s">
        <v>62</v>
      </c>
      <c r="EQ28" s="631" t="s">
        <v>38</v>
      </c>
      <c r="ER28" s="596" t="s">
        <v>154</v>
      </c>
      <c r="ES28" s="707" t="s">
        <v>62</v>
      </c>
      <c r="ET28" s="634" t="s">
        <v>38</v>
      </c>
      <c r="EU28" s="618" t="s">
        <v>154</v>
      </c>
      <c r="EV28" s="1028" t="s">
        <v>321</v>
      </c>
      <c r="EW28" s="1029"/>
      <c r="EX28" s="1029"/>
      <c r="EY28" s="1029"/>
      <c r="EZ28" s="1030"/>
      <c r="FA28" s="894" t="s">
        <v>51</v>
      </c>
      <c r="FB28" s="509" t="s">
        <v>59</v>
      </c>
      <c r="FC28" s="404" t="s">
        <v>59</v>
      </c>
      <c r="FD28" s="950" t="s">
        <v>159</v>
      </c>
      <c r="FE28" s="833"/>
      <c r="FF28" s="825"/>
      <c r="FG28" s="825"/>
      <c r="FH28" s="922"/>
      <c r="FI28" s="397"/>
      <c r="FJ28" s="397"/>
      <c r="FK28" s="397"/>
      <c r="FL28" s="643" t="s">
        <v>77</v>
      </c>
      <c r="FN28" s="426" t="s">
        <v>35</v>
      </c>
      <c r="FO28" s="426" t="s">
        <v>35</v>
      </c>
      <c r="FP28" s="426" t="s">
        <v>35</v>
      </c>
      <c r="FQ28" s="426" t="s">
        <v>35</v>
      </c>
      <c r="FR28" s="397"/>
      <c r="FS28" s="397"/>
      <c r="FT28" s="397"/>
      <c r="FU28" s="482" t="s">
        <v>176</v>
      </c>
      <c r="FV28" s="482" t="s">
        <v>176</v>
      </c>
      <c r="FW28" s="482" t="s">
        <v>176</v>
      </c>
      <c r="FX28" s="482" t="s">
        <v>176</v>
      </c>
      <c r="FY28" s="482" t="s">
        <v>176</v>
      </c>
      <c r="FZ28" s="638" t="s">
        <v>176</v>
      </c>
      <c r="GA28" s="540" t="s">
        <v>34</v>
      </c>
      <c r="GB28" s="540" t="s">
        <v>34</v>
      </c>
      <c r="GC28" s="540" t="s">
        <v>34</v>
      </c>
      <c r="GD28" s="540" t="s">
        <v>34</v>
      </c>
      <c r="GE28" s="540" t="s">
        <v>34</v>
      </c>
      <c r="GF28" s="540" t="s">
        <v>34</v>
      </c>
      <c r="GG28" s="468" t="s">
        <v>43</v>
      </c>
      <c r="GH28" s="468" t="s">
        <v>43</v>
      </c>
      <c r="GI28" s="473" t="s">
        <v>43</v>
      </c>
      <c r="GJ28" s="467" t="s">
        <v>43</v>
      </c>
      <c r="GK28" s="468" t="s">
        <v>43</v>
      </c>
      <c r="GL28" s="468" t="s">
        <v>43</v>
      </c>
      <c r="GM28" s="473" t="s">
        <v>43</v>
      </c>
      <c r="GN28" s="181"/>
      <c r="GO28" s="171"/>
      <c r="GP28" s="321">
        <f t="shared" si="0"/>
        <v>8</v>
      </c>
      <c r="GQ28" s="168">
        <f t="shared" si="1"/>
        <v>5</v>
      </c>
      <c r="GR28" s="168">
        <f t="shared" si="2"/>
        <v>2</v>
      </c>
      <c r="GS28" s="168">
        <f t="shared" si="3"/>
        <v>5</v>
      </c>
      <c r="GT28" s="190">
        <f t="shared" si="4"/>
        <v>6</v>
      </c>
      <c r="GU28" s="190">
        <f t="shared" si="27"/>
        <v>0</v>
      </c>
      <c r="GV28" s="436">
        <f t="shared" si="28"/>
        <v>0</v>
      </c>
      <c r="GW28" s="190">
        <f t="shared" si="5"/>
        <v>6</v>
      </c>
      <c r="GX28" s="190">
        <f t="shared" si="6"/>
        <v>6</v>
      </c>
      <c r="GY28" s="746">
        <f t="shared" si="7"/>
        <v>8</v>
      </c>
      <c r="GZ28" s="190">
        <f t="shared" si="8"/>
        <v>0</v>
      </c>
      <c r="HA28" s="190">
        <f t="shared" si="9"/>
        <v>0</v>
      </c>
      <c r="HB28" s="289">
        <f t="shared" si="29"/>
        <v>0</v>
      </c>
      <c r="HC28" s="190">
        <f t="shared" si="10"/>
        <v>0</v>
      </c>
      <c r="HD28" s="765">
        <f t="shared" si="11"/>
        <v>6</v>
      </c>
      <c r="HE28" s="190">
        <f t="shared" si="30"/>
        <v>0</v>
      </c>
      <c r="HF28" s="190">
        <f t="shared" si="12"/>
        <v>2</v>
      </c>
      <c r="HG28" s="190">
        <f t="shared" si="13"/>
        <v>7</v>
      </c>
      <c r="HH28" s="436">
        <f t="shared" si="31"/>
        <v>0</v>
      </c>
      <c r="HI28" s="190">
        <f t="shared" si="14"/>
        <v>2</v>
      </c>
      <c r="HJ28" s="190">
        <f t="shared" si="32"/>
        <v>0</v>
      </c>
      <c r="HK28" s="190">
        <f t="shared" si="33"/>
        <v>4</v>
      </c>
      <c r="HL28" s="190">
        <f t="shared" si="15"/>
        <v>6</v>
      </c>
      <c r="HM28" s="225">
        <f t="shared" si="34"/>
        <v>3</v>
      </c>
      <c r="HN28" s="243">
        <f t="shared" si="16"/>
        <v>7</v>
      </c>
      <c r="HO28" s="243">
        <f t="shared" si="35"/>
        <v>0</v>
      </c>
      <c r="HP28" s="690">
        <f t="shared" si="17"/>
        <v>0</v>
      </c>
      <c r="HQ28" s="401">
        <f t="shared" si="18"/>
        <v>0</v>
      </c>
      <c r="HR28" s="653">
        <f t="shared" si="36"/>
        <v>22</v>
      </c>
      <c r="HS28" s="225">
        <f t="shared" si="19"/>
        <v>0</v>
      </c>
      <c r="HT28" s="696">
        <f t="shared" si="20"/>
        <v>1</v>
      </c>
      <c r="HU28" s="205">
        <f t="shared" si="21"/>
        <v>6</v>
      </c>
      <c r="HV28" s="699">
        <f t="shared" si="22"/>
        <v>4</v>
      </c>
      <c r="HW28" s="694">
        <f t="shared" si="23"/>
        <v>0</v>
      </c>
      <c r="HX28" s="262">
        <f t="shared" si="24"/>
        <v>8</v>
      </c>
      <c r="HY28" s="205">
        <f t="shared" si="25"/>
        <v>0</v>
      </c>
      <c r="HZ28" s="688">
        <f t="shared" si="37"/>
        <v>0</v>
      </c>
      <c r="IA28" s="716">
        <f t="shared" si="26"/>
        <v>0</v>
      </c>
      <c r="IB28" s="162"/>
    </row>
    <row r="29" spans="1:236" ht="12.75" customHeight="1" thickBot="1">
      <c r="A29" s="1023"/>
      <c r="B29" s="511" t="s">
        <v>27</v>
      </c>
      <c r="C29" s="1031" t="s">
        <v>187</v>
      </c>
      <c r="D29" s="1031"/>
      <c r="E29" s="1031"/>
      <c r="F29" s="1031"/>
      <c r="G29" s="1031"/>
      <c r="H29" s="1031"/>
      <c r="I29" s="1031"/>
      <c r="J29" s="1031"/>
      <c r="K29" s="1031"/>
      <c r="L29" s="1031"/>
      <c r="M29" s="1031"/>
      <c r="N29" s="1031"/>
      <c r="O29" s="1031"/>
      <c r="P29" s="1031"/>
      <c r="Q29" s="1031"/>
      <c r="R29" s="1031"/>
      <c r="S29" s="1031"/>
      <c r="T29" s="1031"/>
      <c r="U29" s="1031"/>
      <c r="V29" s="1031"/>
      <c r="W29" s="1031"/>
      <c r="X29" s="1032"/>
      <c r="Y29" s="1031"/>
      <c r="Z29" s="1032"/>
      <c r="AA29" s="1032"/>
      <c r="AB29" s="1031"/>
      <c r="AC29" s="1031"/>
      <c r="AD29" s="1031"/>
      <c r="AE29" s="1031"/>
      <c r="AF29" s="1031"/>
      <c r="AG29" s="1031"/>
      <c r="AH29" s="1031"/>
      <c r="AI29" s="1031"/>
      <c r="AJ29" s="1031"/>
      <c r="AK29" s="1031"/>
      <c r="AL29" s="1031"/>
      <c r="AM29" s="1031"/>
      <c r="AN29" s="1031"/>
      <c r="AO29" s="1031"/>
      <c r="AP29" s="1031"/>
      <c r="AQ29" s="1031"/>
      <c r="AR29" s="1031"/>
      <c r="AS29" s="1031"/>
      <c r="AT29" s="1031"/>
      <c r="AU29" s="1031"/>
      <c r="AV29" s="1031"/>
      <c r="AW29" s="1032"/>
      <c r="AX29" s="1032"/>
      <c r="AY29" s="1031"/>
      <c r="AZ29" s="1033"/>
      <c r="BA29" s="953" t="s">
        <v>132</v>
      </c>
      <c r="BB29" s="953"/>
      <c r="BC29" s="953"/>
      <c r="BD29" s="953"/>
      <c r="BE29" s="954"/>
      <c r="BF29" s="925"/>
      <c r="BG29" s="924"/>
      <c r="BH29" s="926"/>
      <c r="BI29" s="683"/>
      <c r="BJ29" s="173"/>
      <c r="BK29" s="153"/>
      <c r="BL29" s="153"/>
      <c r="BM29" s="153"/>
      <c r="BN29" s="153"/>
      <c r="BO29" s="156"/>
      <c r="BP29" s="491" t="s">
        <v>30</v>
      </c>
      <c r="BQ29" s="492" t="s">
        <v>30</v>
      </c>
      <c r="BR29" s="492" t="s">
        <v>30</v>
      </c>
      <c r="BS29" s="492" t="s">
        <v>30</v>
      </c>
      <c r="BT29" s="708" t="s">
        <v>30</v>
      </c>
      <c r="BU29" s="492" t="s">
        <v>30</v>
      </c>
      <c r="BV29" s="380"/>
      <c r="BW29" s="251"/>
      <c r="BX29" s="166" t="s">
        <v>16</v>
      </c>
      <c r="BY29" s="167" t="s">
        <v>16</v>
      </c>
      <c r="BZ29" s="296" t="s">
        <v>16</v>
      </c>
      <c r="CA29" s="296" t="s">
        <v>16</v>
      </c>
      <c r="CB29" s="216"/>
      <c r="CC29" s="216"/>
      <c r="CD29" s="737"/>
      <c r="CE29" s="463" t="s">
        <v>10</v>
      </c>
      <c r="CF29" s="251"/>
      <c r="CG29" s="296" t="s">
        <v>16</v>
      </c>
      <c r="CH29" s="153" t="s">
        <v>5</v>
      </c>
      <c r="CI29" s="414"/>
      <c r="CJ29" s="266"/>
      <c r="CK29" s="251"/>
      <c r="CL29" s="251"/>
      <c r="CM29" s="153" t="s">
        <v>10</v>
      </c>
      <c r="CN29" s="153" t="s">
        <v>225</v>
      </c>
      <c r="CO29" s="296" t="s">
        <v>16</v>
      </c>
      <c r="CP29" s="433"/>
      <c r="CQ29" s="452" t="s">
        <v>38</v>
      </c>
      <c r="CR29" s="452" t="s">
        <v>38</v>
      </c>
      <c r="CS29" s="682"/>
      <c r="CT29" s="513"/>
      <c r="CU29" s="804" t="s">
        <v>237</v>
      </c>
      <c r="CV29" s="145" t="s">
        <v>244</v>
      </c>
      <c r="CW29" s="805" t="s">
        <v>245</v>
      </c>
      <c r="CX29" s="805" t="s">
        <v>261</v>
      </c>
      <c r="CY29" s="792"/>
      <c r="CZ29" s="330"/>
      <c r="DA29" s="655"/>
      <c r="DB29" s="519"/>
      <c r="DC29" s="456"/>
      <c r="DD29" s="602" t="s">
        <v>5</v>
      </c>
      <c r="DE29" s="456"/>
      <c r="DF29" s="656"/>
      <c r="DG29" s="589" t="s">
        <v>106</v>
      </c>
      <c r="DH29" s="589" t="s">
        <v>106</v>
      </c>
      <c r="DI29" s="589" t="s">
        <v>106</v>
      </c>
      <c r="DJ29" s="589" t="s">
        <v>218</v>
      </c>
      <c r="DK29" s="589" t="s">
        <v>106</v>
      </c>
      <c r="DL29" s="589" t="s">
        <v>106</v>
      </c>
      <c r="DM29" s="176"/>
      <c r="DN29" s="367"/>
      <c r="DO29" s="519"/>
      <c r="DP29" s="367"/>
      <c r="DQ29" s="169"/>
      <c r="DR29" s="176"/>
      <c r="DS29" s="657"/>
      <c r="DT29" s="330"/>
      <c r="DU29" s="189"/>
      <c r="DV29" s="232"/>
      <c r="DW29" s="312"/>
      <c r="DX29" s="718"/>
      <c r="DY29" s="659"/>
      <c r="DZ29" s="658"/>
      <c r="EA29" s="658"/>
      <c r="EB29" s="658"/>
      <c r="EC29" s="658"/>
      <c r="ED29" s="658"/>
      <c r="EE29" s="658"/>
      <c r="EF29" s="658"/>
      <c r="EG29" s="658"/>
      <c r="EH29" s="658"/>
      <c r="EI29" s="658"/>
      <c r="EJ29" s="658"/>
      <c r="EK29" s="658"/>
      <c r="EL29" s="552" t="s">
        <v>5</v>
      </c>
      <c r="EM29" s="658"/>
      <c r="EN29" s="660"/>
      <c r="EO29" s="382"/>
      <c r="EP29" s="367"/>
      <c r="EQ29" s="663"/>
      <c r="ER29" s="554" t="s">
        <v>77</v>
      </c>
      <c r="ES29" s="663"/>
      <c r="ET29" s="478"/>
      <c r="EU29" s="664"/>
      <c r="EV29" s="258"/>
      <c r="EW29" s="176"/>
      <c r="EX29" s="176"/>
      <c r="EY29" s="176"/>
      <c r="EZ29" s="272"/>
      <c r="FA29" s="875"/>
      <c r="FB29" s="505" t="s">
        <v>106</v>
      </c>
      <c r="FC29" s="510" t="s">
        <v>106</v>
      </c>
      <c r="FD29" s="950"/>
      <c r="FE29" s="842"/>
      <c r="FF29" s="843"/>
      <c r="FG29" s="843"/>
      <c r="FH29" s="871"/>
      <c r="FI29" s="464"/>
      <c r="FJ29" s="463"/>
      <c r="FK29" s="463"/>
      <c r="FL29" s="463"/>
      <c r="FM29" s="463"/>
      <c r="FN29" s="463"/>
      <c r="FO29" s="463"/>
      <c r="FP29" s="463"/>
      <c r="FQ29" s="463"/>
      <c r="FR29" s="391" t="s">
        <v>35</v>
      </c>
      <c r="FS29" s="391" t="s">
        <v>35</v>
      </c>
      <c r="FT29" s="391" t="s">
        <v>35</v>
      </c>
      <c r="FU29" s="463"/>
      <c r="FV29" s="463"/>
      <c r="FW29" s="463"/>
      <c r="FX29" s="463"/>
      <c r="FY29" s="463"/>
      <c r="FZ29" s="463"/>
      <c r="GA29" s="463"/>
      <c r="GB29" s="463"/>
      <c r="GC29" s="463"/>
      <c r="GD29" s="391" t="s">
        <v>35</v>
      </c>
      <c r="GE29" s="463"/>
      <c r="GF29" s="463"/>
      <c r="GG29" s="391" t="s">
        <v>35</v>
      </c>
      <c r="GH29" s="463"/>
      <c r="GI29" s="465"/>
      <c r="GJ29" s="426" t="s">
        <v>35</v>
      </c>
      <c r="GK29" s="162"/>
      <c r="GL29" s="162"/>
      <c r="GM29" s="162"/>
      <c r="GN29" s="396"/>
      <c r="GO29" s="521"/>
      <c r="GP29" s="321">
        <f>COUNTIF(C29:GM29,"я")</f>
        <v>0</v>
      </c>
      <c r="GQ29" s="168">
        <f t="shared" si="1"/>
        <v>0</v>
      </c>
      <c r="GR29" s="168">
        <f t="shared" si="2"/>
        <v>3</v>
      </c>
      <c r="GS29" s="168">
        <f t="shared" si="3"/>
        <v>6</v>
      </c>
      <c r="GT29" s="190">
        <f t="shared" si="4"/>
        <v>0</v>
      </c>
      <c r="GU29" s="190">
        <f t="shared" si="27"/>
        <v>7</v>
      </c>
      <c r="GV29" s="436">
        <f t="shared" si="28"/>
        <v>0</v>
      </c>
      <c r="GW29" s="190">
        <f t="shared" si="5"/>
        <v>7</v>
      </c>
      <c r="GX29" s="190">
        <f t="shared" si="6"/>
        <v>6</v>
      </c>
      <c r="GY29" s="746">
        <f t="shared" si="7"/>
        <v>0</v>
      </c>
      <c r="GZ29" s="190">
        <f t="shared" si="8"/>
        <v>0</v>
      </c>
      <c r="HA29" s="190">
        <f t="shared" si="9"/>
        <v>0</v>
      </c>
      <c r="HB29" s="289">
        <f t="shared" si="29"/>
        <v>0</v>
      </c>
      <c r="HC29" s="190">
        <f t="shared" si="10"/>
        <v>0</v>
      </c>
      <c r="HD29" s="765">
        <f t="shared" si="11"/>
        <v>0</v>
      </c>
      <c r="HE29" s="190">
        <f t="shared" si="30"/>
        <v>0</v>
      </c>
      <c r="HF29" s="190">
        <f t="shared" si="12"/>
        <v>0</v>
      </c>
      <c r="HG29" s="190">
        <f t="shared" si="13"/>
        <v>0</v>
      </c>
      <c r="HH29" s="436">
        <f t="shared" si="31"/>
        <v>0</v>
      </c>
      <c r="HI29" s="190">
        <f t="shared" si="14"/>
        <v>0</v>
      </c>
      <c r="HJ29" s="190">
        <f t="shared" si="32"/>
        <v>0</v>
      </c>
      <c r="HK29" s="190">
        <f t="shared" si="33"/>
        <v>1</v>
      </c>
      <c r="HL29" s="190">
        <f t="shared" si="15"/>
        <v>0</v>
      </c>
      <c r="HM29" s="225">
        <f t="shared" si="34"/>
        <v>0</v>
      </c>
      <c r="HN29" s="243">
        <f t="shared" si="16"/>
        <v>0</v>
      </c>
      <c r="HO29" s="243">
        <f t="shared" si="35"/>
        <v>0</v>
      </c>
      <c r="HP29" s="690">
        <f t="shared" si="17"/>
        <v>0</v>
      </c>
      <c r="HQ29" s="401">
        <f t="shared" si="18"/>
        <v>0</v>
      </c>
      <c r="HR29" s="653">
        <f t="shared" si="36"/>
        <v>0</v>
      </c>
      <c r="HS29" s="225">
        <f t="shared" si="19"/>
        <v>0</v>
      </c>
      <c r="HT29" s="696">
        <f t="shared" si="20"/>
        <v>1</v>
      </c>
      <c r="HU29" s="205">
        <f t="shared" si="21"/>
        <v>4</v>
      </c>
      <c r="HV29" s="699">
        <f t="shared" si="22"/>
        <v>0</v>
      </c>
      <c r="HW29" s="694">
        <f t="shared" si="23"/>
        <v>0</v>
      </c>
      <c r="HX29" s="262">
        <f t="shared" si="24"/>
        <v>0</v>
      </c>
      <c r="HY29" s="205">
        <f t="shared" si="25"/>
        <v>0</v>
      </c>
      <c r="HZ29" s="688">
        <f t="shared" si="37"/>
        <v>0</v>
      </c>
      <c r="IA29" s="716">
        <f t="shared" si="26"/>
        <v>0</v>
      </c>
      <c r="IB29" s="162"/>
    </row>
    <row r="30" spans="1:236" ht="12.75" customHeight="1" thickBot="1">
      <c r="A30" s="1021" t="s">
        <v>21</v>
      </c>
      <c r="B30" s="724" t="s">
        <v>3</v>
      </c>
      <c r="C30" s="230"/>
      <c r="D30" s="232" t="s">
        <v>9</v>
      </c>
      <c r="E30" s="231" t="s">
        <v>9</v>
      </c>
      <c r="F30" s="169" t="s">
        <v>9</v>
      </c>
      <c r="G30" s="909"/>
      <c r="H30" s="233" t="s">
        <v>35</v>
      </c>
      <c r="I30" s="233" t="s">
        <v>35</v>
      </c>
      <c r="J30" s="233" t="s">
        <v>35</v>
      </c>
      <c r="K30" s="233" t="s">
        <v>35</v>
      </c>
      <c r="L30" s="233" t="s">
        <v>35</v>
      </c>
      <c r="M30" s="206" t="s">
        <v>5</v>
      </c>
      <c r="N30" s="231"/>
      <c r="O30" s="426" t="s">
        <v>70</v>
      </c>
      <c r="P30" s="231"/>
      <c r="Q30" s="426" t="s">
        <v>70</v>
      </c>
      <c r="R30" s="169"/>
      <c r="S30" s="232" t="s">
        <v>5</v>
      </c>
      <c r="T30" s="707" t="s">
        <v>62</v>
      </c>
      <c r="U30" s="232"/>
      <c r="V30" s="187" t="s">
        <v>98</v>
      </c>
      <c r="W30" s="230"/>
      <c r="X30" s="397"/>
      <c r="Y30" s="208" t="s">
        <v>5</v>
      </c>
      <c r="Z30" s="676" t="s">
        <v>17</v>
      </c>
      <c r="AA30" s="397"/>
      <c r="AB30" s="277" t="s">
        <v>35</v>
      </c>
      <c r="AC30" s="426" t="s">
        <v>70</v>
      </c>
      <c r="AD30" s="426" t="s">
        <v>70</v>
      </c>
      <c r="AE30" s="426" t="s">
        <v>70</v>
      </c>
      <c r="AF30" s="231"/>
      <c r="AG30" s="403"/>
      <c r="AH30" s="425" t="s">
        <v>70</v>
      </c>
      <c r="AI30" s="231"/>
      <c r="AJ30" s="231"/>
      <c r="AK30" s="206" t="s">
        <v>17</v>
      </c>
      <c r="AL30" s="169" t="s">
        <v>35</v>
      </c>
      <c r="AM30" s="231"/>
      <c r="AN30" s="231"/>
      <c r="AO30" s="206" t="s">
        <v>77</v>
      </c>
      <c r="AP30" s="206"/>
      <c r="AQ30" s="403"/>
      <c r="AR30" s="219" t="s">
        <v>6</v>
      </c>
      <c r="AS30" s="440" t="s">
        <v>108</v>
      </c>
      <c r="AT30" s="233" t="s">
        <v>9</v>
      </c>
      <c r="AU30" s="255" t="s">
        <v>6</v>
      </c>
      <c r="AV30" s="169" t="s">
        <v>6</v>
      </c>
      <c r="AW30" s="171" t="s">
        <v>6</v>
      </c>
      <c r="AX30" s="397"/>
      <c r="AY30" s="711" t="s">
        <v>68</v>
      </c>
      <c r="AZ30" s="711" t="s">
        <v>68</v>
      </c>
      <c r="BA30" s="955" t="s">
        <v>272</v>
      </c>
      <c r="BB30" s="955"/>
      <c r="BC30" s="955"/>
      <c r="BD30" s="955"/>
      <c r="BE30" s="955"/>
      <c r="BF30" s="229" t="s">
        <v>7</v>
      </c>
      <c r="BG30" s="225" t="s">
        <v>7</v>
      </c>
      <c r="BH30" s="210" t="s">
        <v>7</v>
      </c>
      <c r="BI30" s="883" t="s">
        <v>41</v>
      </c>
      <c r="BJ30" s="777"/>
      <c r="BK30" s="778"/>
      <c r="BL30" s="778"/>
      <c r="BM30" s="778"/>
      <c r="BN30" s="778"/>
      <c r="BO30" s="779"/>
      <c r="BP30" s="219" t="s">
        <v>5</v>
      </c>
      <c r="BQ30" s="169" t="s">
        <v>5</v>
      </c>
      <c r="BR30" s="169" t="s">
        <v>5</v>
      </c>
      <c r="BS30" s="206" t="s">
        <v>5</v>
      </c>
      <c r="BT30" s="225" t="s">
        <v>33</v>
      </c>
      <c r="BU30" s="169" t="s">
        <v>5</v>
      </c>
      <c r="BV30" s="169" t="s">
        <v>5</v>
      </c>
      <c r="BW30" s="169"/>
      <c r="BX30" s="182" t="s">
        <v>33</v>
      </c>
      <c r="BY30" s="169" t="s">
        <v>10</v>
      </c>
      <c r="BZ30" s="224" t="s">
        <v>15</v>
      </c>
      <c r="CA30" s="403"/>
      <c r="CB30" s="205" t="s">
        <v>16</v>
      </c>
      <c r="CC30" s="230" t="s">
        <v>16</v>
      </c>
      <c r="CD30" s="171" t="s">
        <v>5</v>
      </c>
      <c r="CE30" s="707" t="s">
        <v>62</v>
      </c>
      <c r="CF30" s="707" t="s">
        <v>62</v>
      </c>
      <c r="CG30" s="403"/>
      <c r="CH30" s="707" t="s">
        <v>62</v>
      </c>
      <c r="CI30" s="210" t="s">
        <v>5</v>
      </c>
      <c r="CJ30" s="707" t="s">
        <v>62</v>
      </c>
      <c r="CK30" s="231"/>
      <c r="CL30" s="210" t="s">
        <v>95</v>
      </c>
      <c r="CM30" s="233" t="s">
        <v>95</v>
      </c>
      <c r="CN30" s="738" t="s">
        <v>78</v>
      </c>
      <c r="CO30" s="728" t="s">
        <v>78</v>
      </c>
      <c r="CP30" s="712" t="s">
        <v>78</v>
      </c>
      <c r="CQ30" s="712" t="s">
        <v>78</v>
      </c>
      <c r="CR30" s="219" t="s">
        <v>10</v>
      </c>
      <c r="CS30" s="169" t="s">
        <v>10</v>
      </c>
      <c r="CT30" s="784" t="s">
        <v>78</v>
      </c>
      <c r="CU30" s="799"/>
      <c r="CV30" s="799"/>
      <c r="CW30" s="799"/>
      <c r="CX30" s="799"/>
      <c r="CY30" s="793" t="s">
        <v>202</v>
      </c>
      <c r="CZ30" s="661"/>
      <c r="DA30" s="661"/>
      <c r="DB30" s="661"/>
      <c r="DC30" s="661"/>
      <c r="DD30" s="661"/>
      <c r="DE30" s="661"/>
      <c r="DF30" s="661"/>
      <c r="DG30" s="661"/>
      <c r="DH30" s="661"/>
      <c r="DI30" s="661"/>
      <c r="DJ30" s="661"/>
      <c r="DK30" s="661"/>
      <c r="DL30" s="661"/>
      <c r="DM30" s="661"/>
      <c r="DN30" s="704"/>
      <c r="DO30" s="661"/>
      <c r="DP30" s="661"/>
      <c r="DQ30" s="661"/>
      <c r="DR30" s="661"/>
      <c r="DS30" s="661"/>
      <c r="DT30" s="704"/>
      <c r="DU30" s="704"/>
      <c r="DV30" s="704"/>
      <c r="DW30" s="661"/>
      <c r="DX30" s="661"/>
      <c r="DY30" s="661"/>
      <c r="DZ30" s="661"/>
      <c r="EA30" s="661"/>
      <c r="EB30" s="704"/>
      <c r="EC30" s="704"/>
      <c r="ED30" s="704"/>
      <c r="EE30" s="704"/>
      <c r="EF30" s="704"/>
      <c r="EG30" s="661"/>
      <c r="EH30" s="661"/>
      <c r="EI30" s="661"/>
      <c r="EJ30" s="661"/>
      <c r="EK30" s="661"/>
      <c r="EL30" s="661"/>
      <c r="EM30" s="661"/>
      <c r="EN30" s="661"/>
      <c r="EO30" s="661"/>
      <c r="EP30" s="661"/>
      <c r="EQ30" s="661"/>
      <c r="ER30" s="661"/>
      <c r="ES30" s="661"/>
      <c r="ET30" s="661"/>
      <c r="EU30" s="661"/>
      <c r="EV30" s="661"/>
      <c r="EW30" s="661"/>
      <c r="EX30" s="661"/>
      <c r="EY30" s="661"/>
      <c r="EZ30" s="662"/>
      <c r="FA30" s="874"/>
      <c r="FB30" s="506" t="s">
        <v>154</v>
      </c>
      <c r="FC30" s="503" t="s">
        <v>154</v>
      </c>
      <c r="FD30" s="816" t="s">
        <v>154</v>
      </c>
      <c r="FE30" s="408"/>
      <c r="FF30" s="206"/>
      <c r="FG30" s="206"/>
      <c r="FH30" s="872"/>
      <c r="FK30" s="482" t="s">
        <v>176</v>
      </c>
      <c r="FL30" s="482" t="s">
        <v>176</v>
      </c>
      <c r="FN30" s="482" t="s">
        <v>176</v>
      </c>
      <c r="FO30" s="195" t="s">
        <v>44</v>
      </c>
      <c r="FP30" s="190" t="s">
        <v>44</v>
      </c>
      <c r="FQ30" s="649" t="s">
        <v>46</v>
      </c>
      <c r="FR30" s="206" t="s">
        <v>44</v>
      </c>
      <c r="FS30" s="190" t="s">
        <v>44</v>
      </c>
      <c r="FT30" s="646" t="s">
        <v>45</v>
      </c>
      <c r="FV30" s="643" t="s">
        <v>5</v>
      </c>
      <c r="FW30" s="648" t="s">
        <v>153</v>
      </c>
      <c r="FX30" s="646" t="s">
        <v>45</v>
      </c>
      <c r="FY30" s="646" t="s">
        <v>45</v>
      </c>
      <c r="FZ30" s="646" t="s">
        <v>45</v>
      </c>
      <c r="GA30" s="649" t="s">
        <v>46</v>
      </c>
      <c r="GB30" s="879" t="s">
        <v>45</v>
      </c>
      <c r="GC30" s="648" t="s">
        <v>153</v>
      </c>
      <c r="GD30" s="730" t="s">
        <v>46</v>
      </c>
      <c r="GE30" s="649" t="s">
        <v>46</v>
      </c>
      <c r="GF30" s="647" t="s">
        <v>45</v>
      </c>
      <c r="GH30" s="649" t="s">
        <v>46</v>
      </c>
      <c r="GI30" s="649" t="s">
        <v>46</v>
      </c>
      <c r="GJ30" s="640" t="s">
        <v>34</v>
      </c>
      <c r="GK30" s="484" t="s">
        <v>34</v>
      </c>
      <c r="GL30" s="484" t="s">
        <v>34</v>
      </c>
      <c r="GM30" s="852" t="s">
        <v>34</v>
      </c>
      <c r="GN30" s="934"/>
      <c r="GO30" s="935"/>
      <c r="GP30" s="321">
        <f t="shared" si="0"/>
        <v>1</v>
      </c>
      <c r="GQ30" s="168">
        <f t="shared" si="1"/>
        <v>0</v>
      </c>
      <c r="GR30" s="168">
        <f t="shared" si="2"/>
        <v>3</v>
      </c>
      <c r="GS30" s="168">
        <f t="shared" si="3"/>
        <v>7</v>
      </c>
      <c r="GT30" s="190">
        <f t="shared" si="4"/>
        <v>6</v>
      </c>
      <c r="GU30" s="190">
        <f t="shared" si="27"/>
        <v>0</v>
      </c>
      <c r="GV30" s="436">
        <f t="shared" si="28"/>
        <v>2</v>
      </c>
      <c r="GW30" s="190">
        <f t="shared" si="5"/>
        <v>0</v>
      </c>
      <c r="GX30" s="190">
        <f t="shared" si="6"/>
        <v>2</v>
      </c>
      <c r="GY30" s="746">
        <f t="shared" si="7"/>
        <v>0</v>
      </c>
      <c r="GZ30" s="190">
        <f t="shared" si="8"/>
        <v>6</v>
      </c>
      <c r="HA30" s="190">
        <f t="shared" si="9"/>
        <v>0</v>
      </c>
      <c r="HB30" s="289">
        <f t="shared" si="29"/>
        <v>0</v>
      </c>
      <c r="HC30" s="190">
        <f t="shared" si="10"/>
        <v>0</v>
      </c>
      <c r="HD30" s="765">
        <f t="shared" si="11"/>
        <v>4</v>
      </c>
      <c r="HE30" s="190">
        <f t="shared" si="30"/>
        <v>0</v>
      </c>
      <c r="HF30" s="190">
        <f t="shared" si="12"/>
        <v>2</v>
      </c>
      <c r="HG30" s="190">
        <f t="shared" si="13"/>
        <v>0</v>
      </c>
      <c r="HH30" s="436">
        <f t="shared" si="31"/>
        <v>0</v>
      </c>
      <c r="HI30" s="190">
        <f t="shared" si="14"/>
        <v>0</v>
      </c>
      <c r="HJ30" s="190">
        <f t="shared" si="32"/>
        <v>2</v>
      </c>
      <c r="HK30" s="190">
        <f t="shared" si="33"/>
        <v>1</v>
      </c>
      <c r="HL30" s="190">
        <f t="shared" si="15"/>
        <v>3</v>
      </c>
      <c r="HM30" s="225">
        <f t="shared" si="34"/>
        <v>3</v>
      </c>
      <c r="HN30" s="243">
        <f t="shared" si="16"/>
        <v>0</v>
      </c>
      <c r="HO30" s="243">
        <f t="shared" si="35"/>
        <v>4</v>
      </c>
      <c r="HP30" s="690">
        <f t="shared" si="17"/>
        <v>6</v>
      </c>
      <c r="HQ30" s="401">
        <f t="shared" si="18"/>
        <v>2</v>
      </c>
      <c r="HR30" s="653">
        <f t="shared" si="36"/>
        <v>5</v>
      </c>
      <c r="HS30" s="225">
        <f t="shared" si="19"/>
        <v>0</v>
      </c>
      <c r="HT30" s="696">
        <f t="shared" si="20"/>
        <v>4</v>
      </c>
      <c r="HU30" s="205">
        <f t="shared" si="21"/>
        <v>12</v>
      </c>
      <c r="HV30" s="699">
        <f t="shared" si="22"/>
        <v>2</v>
      </c>
      <c r="HW30" s="694">
        <f t="shared" si="23"/>
        <v>0</v>
      </c>
      <c r="HX30" s="262">
        <f t="shared" si="24"/>
        <v>3</v>
      </c>
      <c r="HY30" s="205">
        <f t="shared" si="25"/>
        <v>4</v>
      </c>
      <c r="HZ30" s="688">
        <f t="shared" si="37"/>
        <v>5</v>
      </c>
      <c r="IA30" s="716">
        <f t="shared" si="26"/>
        <v>0</v>
      </c>
      <c r="IB30" s="162"/>
    </row>
    <row r="31" spans="1:236" ht="12.75" customHeight="1" thickBot="1">
      <c r="A31" s="1022"/>
      <c r="B31" s="726" t="s">
        <v>4</v>
      </c>
      <c r="C31" s="397"/>
      <c r="D31" s="171"/>
      <c r="E31" s="397"/>
      <c r="F31" s="707" t="s">
        <v>62</v>
      </c>
      <c r="G31" s="707" t="s">
        <v>62</v>
      </c>
      <c r="H31" s="169" t="s">
        <v>35</v>
      </c>
      <c r="I31" s="169" t="s">
        <v>35</v>
      </c>
      <c r="J31" s="169" t="s">
        <v>35</v>
      </c>
      <c r="K31" s="169" t="s">
        <v>35</v>
      </c>
      <c r="L31" s="169" t="s">
        <v>35</v>
      </c>
      <c r="M31" s="205" t="s">
        <v>9</v>
      </c>
      <c r="N31" s="171" t="s">
        <v>9</v>
      </c>
      <c r="O31" s="426" t="s">
        <v>70</v>
      </c>
      <c r="P31" s="397"/>
      <c r="Q31" s="425" t="s">
        <v>70</v>
      </c>
      <c r="R31" s="171" t="s">
        <v>6</v>
      </c>
      <c r="S31" s="209" t="s">
        <v>6</v>
      </c>
      <c r="T31" s="171" t="s">
        <v>6</v>
      </c>
      <c r="U31" s="235" t="s">
        <v>6</v>
      </c>
      <c r="V31" s="205" t="s">
        <v>6</v>
      </c>
      <c r="W31" s="174" t="s">
        <v>211</v>
      </c>
      <c r="X31" s="707" t="s">
        <v>62</v>
      </c>
      <c r="Z31" s="397"/>
      <c r="AA31" s="397"/>
      <c r="AB31" s="219" t="s">
        <v>35</v>
      </c>
      <c r="AC31" s="426" t="s">
        <v>70</v>
      </c>
      <c r="AD31" s="426" t="s">
        <v>70</v>
      </c>
      <c r="AE31" s="426" t="s">
        <v>70</v>
      </c>
      <c r="AF31" s="169" t="s">
        <v>5</v>
      </c>
      <c r="AH31" s="425" t="s">
        <v>70</v>
      </c>
      <c r="AI31" s="171"/>
      <c r="AJ31" s="232"/>
      <c r="AK31" s="397"/>
      <c r="AL31" s="171" t="s">
        <v>35</v>
      </c>
      <c r="AM31" s="397"/>
      <c r="AN31" s="171"/>
      <c r="AO31" s="176"/>
      <c r="AP31" s="176"/>
      <c r="AQ31" s="171" t="s">
        <v>6</v>
      </c>
      <c r="AR31" s="171"/>
      <c r="AS31" s="419" t="s">
        <v>108</v>
      </c>
      <c r="AT31" s="174" t="s">
        <v>215</v>
      </c>
      <c r="AU31" s="378"/>
      <c r="AV31" s="307"/>
      <c r="AW31" s="397"/>
      <c r="AX31" s="397"/>
      <c r="AY31" s="442"/>
      <c r="AZ31" s="432"/>
      <c r="BA31" s="711" t="s">
        <v>68</v>
      </c>
      <c r="BB31" s="711" t="s">
        <v>68</v>
      </c>
      <c r="BC31" s="711" t="s">
        <v>68</v>
      </c>
      <c r="BD31" s="711" t="s">
        <v>68</v>
      </c>
      <c r="BE31" s="710" t="s">
        <v>214</v>
      </c>
      <c r="BF31" s="397"/>
      <c r="BG31" s="397"/>
      <c r="BH31" s="707" t="s">
        <v>62</v>
      </c>
      <c r="BJ31" s="306"/>
      <c r="BK31" s="208"/>
      <c r="BL31" s="208"/>
      <c r="BM31" s="208"/>
      <c r="BN31" s="208"/>
      <c r="BO31" s="776"/>
      <c r="BP31" s="712" t="s">
        <v>78</v>
      </c>
      <c r="BQ31" s="712" t="s">
        <v>78</v>
      </c>
      <c r="BR31" s="712" t="s">
        <v>78</v>
      </c>
      <c r="BS31" s="712" t="s">
        <v>78</v>
      </c>
      <c r="BT31" s="169" t="s">
        <v>5</v>
      </c>
      <c r="BU31" s="712" t="s">
        <v>78</v>
      </c>
      <c r="BV31" s="712" t="s">
        <v>78</v>
      </c>
      <c r="BW31" s="712" t="s">
        <v>217</v>
      </c>
      <c r="BX31" s="712" t="s">
        <v>78</v>
      </c>
      <c r="BY31" s="195" t="s">
        <v>10</v>
      </c>
      <c r="CA31" s="712" t="s">
        <v>78</v>
      </c>
      <c r="CB31" s="297" t="s">
        <v>16</v>
      </c>
      <c r="CC31" s="297" t="s">
        <v>16</v>
      </c>
      <c r="CE31" s="171" t="s">
        <v>5</v>
      </c>
      <c r="CF31" s="171" t="s">
        <v>5</v>
      </c>
      <c r="CG31" s="171" t="s">
        <v>5</v>
      </c>
      <c r="CH31" s="169" t="s">
        <v>5</v>
      </c>
      <c r="CI31" s="231" t="s">
        <v>15</v>
      </c>
      <c r="CK31" s="182" t="s">
        <v>33</v>
      </c>
      <c r="CL31" s="182" t="s">
        <v>33</v>
      </c>
      <c r="CM31" s="182" t="s">
        <v>33</v>
      </c>
      <c r="CN31" s="169" t="s">
        <v>5</v>
      </c>
      <c r="CO31" s="182" t="s">
        <v>75</v>
      </c>
      <c r="CP31" s="218" t="s">
        <v>75</v>
      </c>
      <c r="CQ31" s="169" t="s">
        <v>5</v>
      </c>
      <c r="CR31" s="211" t="s">
        <v>10</v>
      </c>
      <c r="CS31" s="185" t="s">
        <v>10</v>
      </c>
      <c r="CU31" s="164"/>
      <c r="CV31" s="164"/>
      <c r="CW31" s="164"/>
      <c r="CX31" s="164"/>
      <c r="CY31" s="794" t="s">
        <v>154</v>
      </c>
      <c r="CZ31" s="596" t="s">
        <v>154</v>
      </c>
      <c r="DA31" s="547" t="s">
        <v>177</v>
      </c>
      <c r="DB31" s="547" t="s">
        <v>177</v>
      </c>
      <c r="DC31" s="547" t="s">
        <v>177</v>
      </c>
      <c r="DD31" s="547" t="s">
        <v>177</v>
      </c>
      <c r="DE31" s="547" t="s">
        <v>177</v>
      </c>
      <c r="DF31" s="547" t="s">
        <v>177</v>
      </c>
      <c r="DG31" s="403"/>
      <c r="DH31" s="552" t="s">
        <v>5</v>
      </c>
      <c r="DI31" s="403"/>
      <c r="DJ31" s="403"/>
      <c r="DK31" s="552" t="s">
        <v>5</v>
      </c>
      <c r="DL31" s="554" t="s">
        <v>17</v>
      </c>
      <c r="DM31" s="537" t="s">
        <v>59</v>
      </c>
      <c r="DN31" s="397"/>
      <c r="DO31" s="537" t="s">
        <v>59</v>
      </c>
      <c r="DP31" s="537" t="s">
        <v>59</v>
      </c>
      <c r="DQ31" s="537" t="s">
        <v>59</v>
      </c>
      <c r="DR31" s="537" t="s">
        <v>59</v>
      </c>
      <c r="DS31" s="537" t="s">
        <v>59</v>
      </c>
      <c r="DT31" s="710" t="s">
        <v>62</v>
      </c>
      <c r="DU31" s="710" t="s">
        <v>62</v>
      </c>
      <c r="DV31" s="710" t="s">
        <v>62</v>
      </c>
      <c r="DW31" s="538" t="s">
        <v>34</v>
      </c>
      <c r="DX31" s="538" t="s">
        <v>34</v>
      </c>
      <c r="DY31" s="538" t="s">
        <v>34</v>
      </c>
      <c r="DZ31" s="538" t="s">
        <v>34</v>
      </c>
      <c r="EA31" s="554" t="s">
        <v>17</v>
      </c>
      <c r="EB31" s="397"/>
      <c r="EC31" s="397"/>
      <c r="ED31" s="397"/>
      <c r="EE31" s="602" t="s">
        <v>5</v>
      </c>
      <c r="EF31" s="397"/>
      <c r="EG31" s="538" t="s">
        <v>34</v>
      </c>
      <c r="EH31" s="610" t="s">
        <v>5</v>
      </c>
      <c r="EI31" s="596" t="s">
        <v>154</v>
      </c>
      <c r="EJ31" s="554" t="s">
        <v>5</v>
      </c>
      <c r="EK31" s="728" t="s">
        <v>62</v>
      </c>
      <c r="EL31" s="707" t="s">
        <v>62</v>
      </c>
      <c r="EM31" s="650" t="s">
        <v>152</v>
      </c>
      <c r="EN31" s="619" t="s">
        <v>34</v>
      </c>
      <c r="EO31" s="620" t="s">
        <v>178</v>
      </c>
      <c r="EP31" s="550" t="s">
        <v>178</v>
      </c>
      <c r="EQ31" s="550" t="s">
        <v>178</v>
      </c>
      <c r="ER31" s="550" t="s">
        <v>178</v>
      </c>
      <c r="ES31" s="554" t="s">
        <v>17</v>
      </c>
      <c r="ET31" s="554" t="s">
        <v>77</v>
      </c>
      <c r="EU31" s="570" t="s">
        <v>5</v>
      </c>
      <c r="EV31" s="403"/>
      <c r="EW31" s="403"/>
      <c r="EX31" s="623" t="s">
        <v>176</v>
      </c>
      <c r="EY31" s="623" t="s">
        <v>176</v>
      </c>
      <c r="EZ31" s="623" t="s">
        <v>176</v>
      </c>
      <c r="FA31" s="897" t="s">
        <v>57</v>
      </c>
      <c r="FB31" s="946" t="s">
        <v>160</v>
      </c>
      <c r="FC31" s="947"/>
      <c r="FD31" s="814" t="s">
        <v>59</v>
      </c>
      <c r="FE31" s="834"/>
      <c r="FF31" s="826"/>
      <c r="FG31" s="826"/>
      <c r="FH31" s="873"/>
      <c r="FI31" s="822" t="s">
        <v>46</v>
      </c>
      <c r="FJ31" s="649" t="s">
        <v>46</v>
      </c>
      <c r="FK31" s="648" t="s">
        <v>153</v>
      </c>
      <c r="FL31" s="649" t="s">
        <v>46</v>
      </c>
      <c r="FM31" s="649" t="s">
        <v>46</v>
      </c>
      <c r="FN31" s="205" t="s">
        <v>44</v>
      </c>
      <c r="FO31" s="646" t="s">
        <v>45</v>
      </c>
      <c r="FP31" s="646" t="s">
        <v>45</v>
      </c>
      <c r="FQ31" s="206" t="s">
        <v>44</v>
      </c>
      <c r="FR31" s="649" t="s">
        <v>46</v>
      </c>
      <c r="FS31" s="649" t="s">
        <v>46</v>
      </c>
      <c r="FT31" s="190" t="s">
        <v>44</v>
      </c>
      <c r="FU31" s="720" t="s">
        <v>45</v>
      </c>
      <c r="FV31" s="647" t="s">
        <v>45</v>
      </c>
      <c r="FX31" s="311" t="s">
        <v>44</v>
      </c>
      <c r="FZ31" s="195" t="s">
        <v>44</v>
      </c>
      <c r="GA31" s="710" t="s">
        <v>62</v>
      </c>
      <c r="GB31" s="187" t="s">
        <v>44</v>
      </c>
      <c r="GC31" s="646" t="s">
        <v>45</v>
      </c>
      <c r="GE31" s="648" t="s">
        <v>153</v>
      </c>
      <c r="GF31" s="649" t="s">
        <v>46</v>
      </c>
      <c r="GG31" s="654"/>
      <c r="GH31" s="654"/>
      <c r="GI31" s="654"/>
      <c r="GJ31" s="665"/>
      <c r="GK31" s="162"/>
      <c r="GL31" s="665"/>
      <c r="GM31" s="720" t="s">
        <v>45</v>
      </c>
      <c r="GN31" s="858"/>
      <c r="GO31" s="936"/>
      <c r="GP31" s="321">
        <f>COUNTIF(C31:GM31,"я")</f>
        <v>1</v>
      </c>
      <c r="GQ31" s="168">
        <f t="shared" si="1"/>
        <v>0</v>
      </c>
      <c r="GR31" s="168">
        <f t="shared" si="2"/>
        <v>3</v>
      </c>
      <c r="GS31" s="168">
        <f t="shared" si="3"/>
        <v>7</v>
      </c>
      <c r="GT31" s="190">
        <f t="shared" si="4"/>
        <v>6</v>
      </c>
      <c r="GU31" s="190">
        <f t="shared" si="27"/>
        <v>0</v>
      </c>
      <c r="GV31" s="436">
        <f t="shared" si="28"/>
        <v>4</v>
      </c>
      <c r="GW31" s="190">
        <f t="shared" si="5"/>
        <v>0</v>
      </c>
      <c r="GX31" s="190">
        <f t="shared" si="6"/>
        <v>2</v>
      </c>
      <c r="GY31" s="746">
        <f t="shared" si="7"/>
        <v>7</v>
      </c>
      <c r="GZ31" s="190">
        <f t="shared" si="8"/>
        <v>6</v>
      </c>
      <c r="HA31" s="190">
        <f t="shared" si="9"/>
        <v>4</v>
      </c>
      <c r="HB31" s="289">
        <f t="shared" si="29"/>
        <v>1</v>
      </c>
      <c r="HC31" s="190">
        <f t="shared" si="10"/>
        <v>0</v>
      </c>
      <c r="HD31" s="765">
        <f t="shared" si="11"/>
        <v>6</v>
      </c>
      <c r="HE31" s="190">
        <f t="shared" si="30"/>
        <v>6</v>
      </c>
      <c r="HF31" s="190">
        <f t="shared" si="12"/>
        <v>3</v>
      </c>
      <c r="HG31" s="190">
        <f t="shared" si="13"/>
        <v>0</v>
      </c>
      <c r="HH31" s="436">
        <f t="shared" si="31"/>
        <v>0</v>
      </c>
      <c r="HI31" s="190">
        <f t="shared" si="14"/>
        <v>2</v>
      </c>
      <c r="HJ31" s="190">
        <f t="shared" si="32"/>
        <v>2</v>
      </c>
      <c r="HK31" s="190">
        <f t="shared" si="33"/>
        <v>1</v>
      </c>
      <c r="HL31" s="190">
        <f t="shared" si="15"/>
        <v>3</v>
      </c>
      <c r="HM31" s="225">
        <f t="shared" si="34"/>
        <v>3</v>
      </c>
      <c r="HN31" s="243">
        <f t="shared" si="16"/>
        <v>0</v>
      </c>
      <c r="HO31" s="243">
        <f t="shared" si="35"/>
        <v>6</v>
      </c>
      <c r="HP31" s="690">
        <f t="shared" si="17"/>
        <v>7</v>
      </c>
      <c r="HQ31" s="401">
        <f t="shared" si="18"/>
        <v>0</v>
      </c>
      <c r="HR31" s="653">
        <f t="shared" si="36"/>
        <v>10</v>
      </c>
      <c r="HS31" s="225">
        <f t="shared" si="19"/>
        <v>0</v>
      </c>
      <c r="HT31" s="696">
        <f t="shared" si="20"/>
        <v>6</v>
      </c>
      <c r="HU31" s="205">
        <f t="shared" si="21"/>
        <v>14</v>
      </c>
      <c r="HV31" s="699">
        <f t="shared" si="22"/>
        <v>3</v>
      </c>
      <c r="HW31" s="694">
        <f t="shared" si="23"/>
        <v>0</v>
      </c>
      <c r="HX31" s="262">
        <f t="shared" si="24"/>
        <v>0</v>
      </c>
      <c r="HY31" s="205">
        <f t="shared" si="25"/>
        <v>2</v>
      </c>
      <c r="HZ31" s="688">
        <f t="shared" si="37"/>
        <v>8</v>
      </c>
      <c r="IA31" s="716">
        <f t="shared" si="26"/>
        <v>0</v>
      </c>
      <c r="IB31" s="162"/>
    </row>
    <row r="32" spans="1:236" ht="12.75" customHeight="1" thickBot="1">
      <c r="A32" s="1022"/>
      <c r="B32" s="726" t="s">
        <v>8</v>
      </c>
      <c r="C32" s="219" t="s">
        <v>6</v>
      </c>
      <c r="D32" s="219" t="s">
        <v>6</v>
      </c>
      <c r="E32" s="169" t="s">
        <v>6</v>
      </c>
      <c r="F32" s="224" t="s">
        <v>6</v>
      </c>
      <c r="G32" s="231" t="s">
        <v>6</v>
      </c>
      <c r="H32" s="208"/>
      <c r="I32" s="205"/>
      <c r="J32" s="397"/>
      <c r="K32" s="419" t="s">
        <v>5</v>
      </c>
      <c r="L32" s="171"/>
      <c r="M32" s="397"/>
      <c r="N32" s="419" t="s">
        <v>5</v>
      </c>
      <c r="O32" s="205" t="s">
        <v>12</v>
      </c>
      <c r="P32" s="231" t="s">
        <v>12</v>
      </c>
      <c r="Q32" s="169" t="s">
        <v>12</v>
      </c>
      <c r="R32" s="171" t="s">
        <v>5</v>
      </c>
      <c r="S32" s="233" t="s">
        <v>35</v>
      </c>
      <c r="T32" s="233" t="s">
        <v>35</v>
      </c>
      <c r="U32" s="171" t="s">
        <v>5</v>
      </c>
      <c r="W32" s="731" t="s">
        <v>5</v>
      </c>
      <c r="X32" s="181" t="s">
        <v>9</v>
      </c>
      <c r="Y32" s="275" t="s">
        <v>9</v>
      </c>
      <c r="Z32" s="174" t="s">
        <v>9</v>
      </c>
      <c r="AA32" s="174" t="s">
        <v>9</v>
      </c>
      <c r="AB32" s="710" t="s">
        <v>107</v>
      </c>
      <c r="AC32" s="219" t="s">
        <v>228</v>
      </c>
      <c r="AD32" s="710" t="s">
        <v>107</v>
      </c>
      <c r="AE32" s="215" t="s">
        <v>228</v>
      </c>
      <c r="AF32" s="219" t="s">
        <v>229</v>
      </c>
      <c r="AG32" s="171" t="s">
        <v>5</v>
      </c>
      <c r="AH32" s="419" t="s">
        <v>10</v>
      </c>
      <c r="AI32" s="397"/>
      <c r="AJ32" s="171" t="s">
        <v>5</v>
      </c>
      <c r="AK32" s="397"/>
      <c r="AL32" s="397"/>
      <c r="AM32" s="169" t="s">
        <v>5</v>
      </c>
      <c r="AN32" s="171" t="s">
        <v>35</v>
      </c>
      <c r="AO32" s="174" t="s">
        <v>35</v>
      </c>
      <c r="AP32" s="174" t="s">
        <v>35</v>
      </c>
      <c r="AQ32" s="171" t="s">
        <v>35</v>
      </c>
      <c r="AR32" s="205" t="s">
        <v>10</v>
      </c>
      <c r="AS32" s="711" t="s">
        <v>68</v>
      </c>
      <c r="AT32" s="711" t="s">
        <v>68</v>
      </c>
      <c r="AU32" s="711" t="s">
        <v>68</v>
      </c>
      <c r="AV32" s="711" t="s">
        <v>68</v>
      </c>
      <c r="AW32" s="711" t="s">
        <v>68</v>
      </c>
      <c r="AX32" s="711" t="s">
        <v>68</v>
      </c>
      <c r="AY32" s="428" t="s">
        <v>70</v>
      </c>
      <c r="AZ32" s="740" t="s">
        <v>70</v>
      </c>
      <c r="BA32" s="744" t="s">
        <v>77</v>
      </c>
      <c r="BB32" s="743" t="s">
        <v>17</v>
      </c>
      <c r="BC32" s="174" t="s">
        <v>16</v>
      </c>
      <c r="BD32" s="744" t="s">
        <v>98</v>
      </c>
      <c r="BE32" s="757" t="s">
        <v>17</v>
      </c>
      <c r="BF32" s="425" t="s">
        <v>70</v>
      </c>
      <c r="BG32" s="425" t="s">
        <v>70</v>
      </c>
      <c r="BH32" s="425" t="s">
        <v>70</v>
      </c>
      <c r="BI32" s="905" t="s">
        <v>7</v>
      </c>
      <c r="BJ32" s="181"/>
      <c r="BK32" s="171"/>
      <c r="BL32" s="171"/>
      <c r="BM32" s="171"/>
      <c r="BN32" s="171"/>
      <c r="BO32" s="218"/>
      <c r="BP32" s="951" t="s">
        <v>273</v>
      </c>
      <c r="BQ32" s="951"/>
      <c r="BR32" s="951"/>
      <c r="BS32" s="951"/>
      <c r="BT32" s="951"/>
      <c r="BU32" s="951"/>
      <c r="BV32" s="951"/>
      <c r="BW32" s="951"/>
      <c r="BX32" s="951"/>
      <c r="BY32" s="952"/>
      <c r="BZ32" s="951"/>
      <c r="CA32" s="951"/>
      <c r="CB32" s="951"/>
      <c r="CC32" s="951"/>
      <c r="CD32" s="951"/>
      <c r="CE32" s="951"/>
      <c r="CF32" s="951"/>
      <c r="CG32" s="951"/>
      <c r="CH32" s="951"/>
      <c r="CI32" s="951"/>
      <c r="CJ32" s="951"/>
      <c r="CK32" s="951"/>
      <c r="CL32" s="951"/>
      <c r="CM32" s="951"/>
      <c r="CN32" s="951"/>
      <c r="CO32" s="951"/>
      <c r="CP32" s="951"/>
      <c r="CQ32" s="951"/>
      <c r="CR32" s="951"/>
      <c r="CS32" s="951"/>
      <c r="CT32" s="951"/>
      <c r="CU32" s="798"/>
      <c r="CV32" s="798"/>
      <c r="CW32" s="798"/>
      <c r="CX32" s="798"/>
      <c r="DA32" s="548" t="s">
        <v>177</v>
      </c>
      <c r="DB32" s="548" t="s">
        <v>177</v>
      </c>
      <c r="DC32" s="548" t="s">
        <v>177</v>
      </c>
      <c r="DD32" s="548" t="s">
        <v>177</v>
      </c>
      <c r="DE32" s="548" t="s">
        <v>177</v>
      </c>
      <c r="DF32" s="548" t="s">
        <v>177</v>
      </c>
      <c r="DG32" s="403"/>
      <c r="DI32" s="397"/>
      <c r="DJ32" s="397"/>
      <c r="DK32" s="208"/>
      <c r="DL32" s="205"/>
      <c r="DM32" s="481" t="s">
        <v>106</v>
      </c>
      <c r="DN32" s="397"/>
      <c r="DO32" s="481" t="s">
        <v>218</v>
      </c>
      <c r="DP32" s="481" t="s">
        <v>106</v>
      </c>
      <c r="DQ32" s="481" t="s">
        <v>106</v>
      </c>
      <c r="DR32" s="481" t="s">
        <v>106</v>
      </c>
      <c r="DS32" s="577" t="s">
        <v>106</v>
      </c>
      <c r="DT32" s="397"/>
      <c r="DU32" s="397"/>
      <c r="DV32" s="397"/>
      <c r="DW32" s="535" t="s">
        <v>34</v>
      </c>
      <c r="DX32" s="535" t="s">
        <v>34</v>
      </c>
      <c r="DY32" s="535" t="s">
        <v>34</v>
      </c>
      <c r="DZ32" s="535" t="s">
        <v>34</v>
      </c>
      <c r="EA32" s="707" t="s">
        <v>62</v>
      </c>
      <c r="EB32" s="707" t="s">
        <v>62</v>
      </c>
      <c r="EC32" s="397"/>
      <c r="ED32" s="610" t="s">
        <v>5</v>
      </c>
      <c r="EE32" s="650" t="s">
        <v>152</v>
      </c>
      <c r="EF32" s="650" t="s">
        <v>152</v>
      </c>
      <c r="EG32" s="535" t="s">
        <v>34</v>
      </c>
      <c r="EH32" s="182"/>
      <c r="EI32" s="208"/>
      <c r="EJ32" s="707" t="s">
        <v>62</v>
      </c>
      <c r="EK32" s="555" t="s">
        <v>154</v>
      </c>
      <c r="EL32" s="555" t="s">
        <v>154</v>
      </c>
      <c r="EM32" s="596" t="s">
        <v>154</v>
      </c>
      <c r="EN32" s="588" t="s">
        <v>34</v>
      </c>
      <c r="EO32" s="553" t="s">
        <v>5</v>
      </c>
      <c r="EP32" s="554" t="s">
        <v>17</v>
      </c>
      <c r="EQ32" s="554" t="s">
        <v>17</v>
      </c>
      <c r="ER32" s="397"/>
      <c r="ES32" s="551" t="s">
        <v>178</v>
      </c>
      <c r="ET32" s="551" t="s">
        <v>178</v>
      </c>
      <c r="EU32" s="919" t="s">
        <v>178</v>
      </c>
      <c r="EV32" s="397"/>
      <c r="EW32" s="397"/>
      <c r="EX32" s="483" t="s">
        <v>176</v>
      </c>
      <c r="EY32" s="483" t="s">
        <v>176</v>
      </c>
      <c r="EZ32" s="483" t="s">
        <v>176</v>
      </c>
      <c r="FA32" s="927" t="s">
        <v>301</v>
      </c>
      <c r="FB32" s="948"/>
      <c r="FC32" s="949"/>
      <c r="FD32" s="815" t="s">
        <v>106</v>
      </c>
      <c r="FE32" s="834"/>
      <c r="FF32" s="826"/>
      <c r="FG32" s="826"/>
      <c r="FH32" s="873"/>
      <c r="FI32" s="823" t="s">
        <v>153</v>
      </c>
      <c r="FJ32" s="646" t="s">
        <v>45</v>
      </c>
      <c r="FK32" s="649" t="s">
        <v>46</v>
      </c>
      <c r="FL32" s="642" t="s">
        <v>5</v>
      </c>
      <c r="FM32" s="397"/>
      <c r="FN32" s="649" t="s">
        <v>46</v>
      </c>
      <c r="FO32" s="397"/>
      <c r="FP32" s="397"/>
      <c r="FQ32" s="552" t="s">
        <v>5</v>
      </c>
      <c r="FS32" s="646" t="s">
        <v>45</v>
      </c>
      <c r="FT32" s="649" t="s">
        <v>46</v>
      </c>
      <c r="FU32" s="707" t="s">
        <v>62</v>
      </c>
      <c r="FV32" s="707" t="s">
        <v>62</v>
      </c>
      <c r="FW32" s="647" t="s">
        <v>45</v>
      </c>
      <c r="FX32" s="707" t="s">
        <v>62</v>
      </c>
      <c r="FY32" s="710" t="s">
        <v>62</v>
      </c>
      <c r="FZ32" s="648" t="s">
        <v>153</v>
      </c>
      <c r="GA32" s="646" t="s">
        <v>45</v>
      </c>
      <c r="GB32" s="643" t="s">
        <v>77</v>
      </c>
      <c r="GC32" s="643" t="s">
        <v>5</v>
      </c>
      <c r="GD32" s="643" t="s">
        <v>5</v>
      </c>
      <c r="GE32" s="646" t="s">
        <v>45</v>
      </c>
      <c r="GG32" s="646" t="s">
        <v>45</v>
      </c>
      <c r="GH32" s="763"/>
      <c r="GJ32" s="649" t="s">
        <v>46</v>
      </c>
      <c r="GK32" s="164"/>
      <c r="GL32" s="649" t="s">
        <v>46</v>
      </c>
      <c r="GM32" s="853" t="s">
        <v>46</v>
      </c>
      <c r="GN32" s="222"/>
      <c r="GO32" s="937"/>
      <c r="GP32" s="321">
        <f>COUNTIF(C32:GM32,"я")</f>
        <v>0</v>
      </c>
      <c r="GQ32" s="168">
        <f t="shared" si="1"/>
        <v>3</v>
      </c>
      <c r="GR32" s="168">
        <f t="shared" si="2"/>
        <v>2</v>
      </c>
      <c r="GS32" s="168">
        <f t="shared" si="3"/>
        <v>6</v>
      </c>
      <c r="GT32" s="190">
        <f t="shared" si="4"/>
        <v>5</v>
      </c>
      <c r="GU32" s="190">
        <f t="shared" si="27"/>
        <v>6</v>
      </c>
      <c r="GV32" s="436">
        <f t="shared" si="28"/>
        <v>6</v>
      </c>
      <c r="GW32" s="190">
        <f t="shared" si="5"/>
        <v>0</v>
      </c>
      <c r="GX32" s="190">
        <f t="shared" si="6"/>
        <v>1</v>
      </c>
      <c r="GY32" s="746">
        <f t="shared" si="7"/>
        <v>0</v>
      </c>
      <c r="GZ32" s="190">
        <f t="shared" si="8"/>
        <v>6</v>
      </c>
      <c r="HA32" s="190">
        <f t="shared" si="9"/>
        <v>3</v>
      </c>
      <c r="HB32" s="289">
        <f t="shared" si="29"/>
        <v>2</v>
      </c>
      <c r="HC32" s="190">
        <f t="shared" si="10"/>
        <v>0</v>
      </c>
      <c r="HD32" s="765">
        <f t="shared" si="11"/>
        <v>6</v>
      </c>
      <c r="HE32" s="190">
        <f t="shared" si="30"/>
        <v>6</v>
      </c>
      <c r="HF32" s="190">
        <f t="shared" si="12"/>
        <v>0</v>
      </c>
      <c r="HG32" s="190">
        <f t="shared" si="13"/>
        <v>0</v>
      </c>
      <c r="HH32" s="436">
        <f t="shared" si="31"/>
        <v>0</v>
      </c>
      <c r="HI32" s="190">
        <f t="shared" si="14"/>
        <v>0</v>
      </c>
      <c r="HJ32" s="190">
        <f t="shared" si="32"/>
        <v>2</v>
      </c>
      <c r="HK32" s="190">
        <f t="shared" si="33"/>
        <v>2</v>
      </c>
      <c r="HL32" s="190">
        <f t="shared" si="15"/>
        <v>3</v>
      </c>
      <c r="HM32" s="225">
        <f t="shared" si="34"/>
        <v>3</v>
      </c>
      <c r="HN32" s="243">
        <f t="shared" si="16"/>
        <v>0</v>
      </c>
      <c r="HO32" s="243">
        <f t="shared" si="35"/>
        <v>0</v>
      </c>
      <c r="HP32" s="690">
        <f t="shared" si="17"/>
        <v>6</v>
      </c>
      <c r="HQ32" s="401">
        <f t="shared" si="18"/>
        <v>0</v>
      </c>
      <c r="HR32" s="653">
        <f t="shared" si="36"/>
        <v>7</v>
      </c>
      <c r="HS32" s="225">
        <f t="shared" si="19"/>
        <v>0</v>
      </c>
      <c r="HT32" s="696">
        <f t="shared" si="20"/>
        <v>5</v>
      </c>
      <c r="HU32" s="205">
        <f t="shared" si="21"/>
        <v>14</v>
      </c>
      <c r="HV32" s="699">
        <f t="shared" si="22"/>
        <v>4</v>
      </c>
      <c r="HW32" s="694">
        <f t="shared" si="23"/>
        <v>0</v>
      </c>
      <c r="HX32" s="262">
        <f t="shared" si="24"/>
        <v>1</v>
      </c>
      <c r="HY32" s="205">
        <f t="shared" si="25"/>
        <v>4</v>
      </c>
      <c r="HZ32" s="688">
        <f t="shared" si="37"/>
        <v>0</v>
      </c>
      <c r="IA32" s="716">
        <f t="shared" si="26"/>
        <v>2</v>
      </c>
      <c r="IB32" s="162"/>
    </row>
    <row r="33" spans="1:236" ht="12.75" customHeight="1" thickBot="1">
      <c r="A33" s="1022"/>
      <c r="B33" s="725" t="s">
        <v>13</v>
      </c>
      <c r="C33" s="238" t="s">
        <v>17</v>
      </c>
      <c r="D33" s="171"/>
      <c r="E33" s="420"/>
      <c r="F33" s="171" t="s">
        <v>17</v>
      </c>
      <c r="G33" s="171"/>
      <c r="H33" s="230"/>
      <c r="I33" s="171"/>
      <c r="J33" s="171"/>
      <c r="K33" s="171"/>
      <c r="L33" s="230"/>
      <c r="M33" s="171" t="s">
        <v>6</v>
      </c>
      <c r="N33" s="171" t="s">
        <v>6</v>
      </c>
      <c r="O33" s="169" t="s">
        <v>6</v>
      </c>
      <c r="P33" s="224" t="s">
        <v>6</v>
      </c>
      <c r="Q33" s="231" t="s">
        <v>6</v>
      </c>
      <c r="R33" s="171"/>
      <c r="S33" s="232" t="s">
        <v>35</v>
      </c>
      <c r="T33" s="259" t="s">
        <v>35</v>
      </c>
      <c r="U33" s="171"/>
      <c r="V33" s="397"/>
      <c r="W33" s="431"/>
      <c r="Y33" s="397"/>
      <c r="AA33" s="676" t="s">
        <v>5</v>
      </c>
      <c r="AB33" s="171"/>
      <c r="AC33" s="397"/>
      <c r="AD33" s="219" t="s">
        <v>17</v>
      </c>
      <c r="AE33" s="397"/>
      <c r="AF33" s="397"/>
      <c r="AG33" s="171" t="s">
        <v>15</v>
      </c>
      <c r="AH33" s="419" t="s">
        <v>10</v>
      </c>
      <c r="AI33" s="171" t="s">
        <v>12</v>
      </c>
      <c r="AJ33" s="171" t="s">
        <v>12</v>
      </c>
      <c r="AK33" s="205" t="s">
        <v>12</v>
      </c>
      <c r="AL33" s="397"/>
      <c r="AM33" s="397"/>
      <c r="AN33" s="171" t="s">
        <v>35</v>
      </c>
      <c r="AO33" s="171" t="s">
        <v>35</v>
      </c>
      <c r="AP33" s="169" t="s">
        <v>35</v>
      </c>
      <c r="AQ33" s="233" t="s">
        <v>35</v>
      </c>
      <c r="AR33" s="205" t="s">
        <v>10</v>
      </c>
      <c r="AS33" s="205"/>
      <c r="AT33" s="235"/>
      <c r="AU33" s="932"/>
      <c r="AV33" s="397"/>
      <c r="AW33" s="397"/>
      <c r="AX33" s="432"/>
      <c r="AY33" s="428" t="s">
        <v>70</v>
      </c>
      <c r="AZ33" s="412" t="s">
        <v>70</v>
      </c>
      <c r="BB33" s="743" t="s">
        <v>77</v>
      </c>
      <c r="BC33" s="174" t="s">
        <v>16</v>
      </c>
      <c r="BD33" s="205"/>
      <c r="BE33" s="707" t="s">
        <v>62</v>
      </c>
      <c r="BF33" s="425" t="s">
        <v>70</v>
      </c>
      <c r="BG33" s="425" t="s">
        <v>70</v>
      </c>
      <c r="BH33" s="425" t="s">
        <v>70</v>
      </c>
      <c r="BI33" s="881" t="s">
        <v>9</v>
      </c>
      <c r="BJ33" s="175"/>
      <c r="BK33" s="176"/>
      <c r="BL33" s="176"/>
      <c r="BM33" s="176"/>
      <c r="BN33" s="176"/>
      <c r="BO33" s="272"/>
      <c r="BP33" s="230"/>
      <c r="BQ33" s="231"/>
      <c r="BR33" s="231"/>
      <c r="BS33" s="231"/>
      <c r="BT33" s="224"/>
      <c r="BU33" s="397"/>
      <c r="BV33" s="205"/>
      <c r="BW33" s="187" t="s">
        <v>15</v>
      </c>
      <c r="BX33" s="224"/>
      <c r="BY33" s="169" t="s">
        <v>5</v>
      </c>
      <c r="BZ33" s="174" t="s">
        <v>5</v>
      </c>
      <c r="CA33" s="206" t="s">
        <v>5</v>
      </c>
      <c r="CB33" s="190" t="s">
        <v>7</v>
      </c>
      <c r="CC33" s="224" t="s">
        <v>7</v>
      </c>
      <c r="CD33" s="231" t="s">
        <v>7</v>
      </c>
      <c r="CE33" s="190" t="s">
        <v>7</v>
      </c>
      <c r="CF33" s="169" t="s">
        <v>7</v>
      </c>
      <c r="CG33" s="232" t="s">
        <v>7</v>
      </c>
      <c r="CH33" s="231" t="s">
        <v>16</v>
      </c>
      <c r="CI33" s="397"/>
      <c r="CJ33" s="219" t="s">
        <v>5</v>
      </c>
      <c r="CK33" s="169" t="s">
        <v>5</v>
      </c>
      <c r="CL33" s="169" t="s">
        <v>10</v>
      </c>
      <c r="CM33" s="231" t="s">
        <v>5</v>
      </c>
      <c r="CO33" s="169" t="s">
        <v>5</v>
      </c>
      <c r="CP33" s="280" t="s">
        <v>6</v>
      </c>
      <c r="CQ33" s="231" t="s">
        <v>16</v>
      </c>
      <c r="CR33" s="219" t="s">
        <v>5</v>
      </c>
      <c r="CS33" s="169" t="s">
        <v>5</v>
      </c>
      <c r="CT33" s="233" t="s">
        <v>10</v>
      </c>
      <c r="CU33" s="171"/>
      <c r="CV33" s="171"/>
      <c r="CW33" s="171"/>
      <c r="CX33" s="171"/>
      <c r="CY33" s="795"/>
      <c r="CZ33" s="164"/>
      <c r="DB33" s="164"/>
      <c r="DC33" s="164"/>
      <c r="DD33" s="520"/>
      <c r="DE33" s="195"/>
      <c r="DF33" s="205"/>
      <c r="DG33" s="195"/>
      <c r="DH33" s="205"/>
      <c r="DI33" s="195"/>
      <c r="DJ33" s="164"/>
      <c r="DM33" s="397"/>
      <c r="DN33" s="397"/>
      <c r="DP33" s="707" t="s">
        <v>62</v>
      </c>
      <c r="DR33" s="558" t="s">
        <v>152</v>
      </c>
      <c r="DS33" s="719" t="s">
        <v>152</v>
      </c>
      <c r="DT33" s="195"/>
      <c r="DU33" s="195"/>
      <c r="DV33" s="195"/>
      <c r="DW33" s="397"/>
      <c r="DX33" s="397"/>
      <c r="DY33" s="707" t="s">
        <v>62</v>
      </c>
      <c r="DZ33" s="552" t="s">
        <v>5</v>
      </c>
      <c r="EA33" s="520"/>
      <c r="EB33" s="253"/>
      <c r="EC33" s="555" t="s">
        <v>154</v>
      </c>
      <c r="ED33" s="555" t="s">
        <v>154</v>
      </c>
      <c r="EE33" s="397"/>
      <c r="EF33" s="397"/>
      <c r="EG33" s="558" t="s">
        <v>152</v>
      </c>
      <c r="EH33" s="707" t="s">
        <v>62</v>
      </c>
      <c r="EI33" s="554" t="s">
        <v>5</v>
      </c>
      <c r="EJ33" s="555" t="s">
        <v>154</v>
      </c>
      <c r="EL33" s="190"/>
      <c r="EM33" s="397"/>
      <c r="EN33" s="397"/>
      <c r="EO33" s="722"/>
      <c r="EP33" s="681"/>
      <c r="EQ33" s="707" t="s">
        <v>62</v>
      </c>
      <c r="ER33" s="707" t="s">
        <v>62</v>
      </c>
      <c r="ES33" s="437"/>
      <c r="ET33" s="537" t="s">
        <v>59</v>
      </c>
      <c r="EU33" s="710" t="s">
        <v>62</v>
      </c>
      <c r="EV33" s="537" t="s">
        <v>59</v>
      </c>
      <c r="EW33" s="537" t="s">
        <v>59</v>
      </c>
      <c r="EX33" s="537" t="s">
        <v>59</v>
      </c>
      <c r="EY33" s="537" t="s">
        <v>59</v>
      </c>
      <c r="EZ33" s="537" t="s">
        <v>59</v>
      </c>
      <c r="FA33" s="431"/>
      <c r="FB33" s="707" t="s">
        <v>62</v>
      </c>
      <c r="FD33" s="773" t="s">
        <v>62</v>
      </c>
      <c r="FE33" s="306"/>
      <c r="FF33" s="208"/>
      <c r="FG33" s="208"/>
      <c r="FH33" s="776"/>
      <c r="FI33" s="824" t="s">
        <v>45</v>
      </c>
      <c r="FK33" s="646" t="s">
        <v>45</v>
      </c>
      <c r="FL33" s="646" t="s">
        <v>45</v>
      </c>
      <c r="FM33" s="646" t="s">
        <v>45</v>
      </c>
      <c r="FN33" s="646" t="s">
        <v>45</v>
      </c>
      <c r="FO33" s="709" t="s">
        <v>153</v>
      </c>
      <c r="FQ33" s="646" t="s">
        <v>45</v>
      </c>
      <c r="FS33" s="195"/>
      <c r="FT33" s="195"/>
      <c r="FU33" s="649" t="s">
        <v>46</v>
      </c>
      <c r="FV33" s="649" t="s">
        <v>46</v>
      </c>
      <c r="FW33" s="649" t="s">
        <v>46</v>
      </c>
      <c r="FX33" s="649" t="s">
        <v>46</v>
      </c>
      <c r="FY33" s="397"/>
      <c r="FZ33" s="649" t="s">
        <v>46</v>
      </c>
      <c r="GB33" s="649" t="s">
        <v>46</v>
      </c>
      <c r="GC33" s="397"/>
      <c r="GD33" s="397"/>
      <c r="GF33" s="643" t="s">
        <v>5</v>
      </c>
      <c r="GH33" s="482" t="s">
        <v>176</v>
      </c>
      <c r="GI33" s="482" t="s">
        <v>176</v>
      </c>
      <c r="GJ33" s="164"/>
      <c r="GK33" s="482" t="s">
        <v>176</v>
      </c>
      <c r="GL33" s="482" t="s">
        <v>176</v>
      </c>
      <c r="GM33" s="638" t="s">
        <v>176</v>
      </c>
      <c r="GN33" s="222"/>
      <c r="GO33" s="937"/>
      <c r="GP33" s="321">
        <f>COUNTIF(C33:GM33,"я")</f>
        <v>2</v>
      </c>
      <c r="GQ33" s="168">
        <f t="shared" si="1"/>
        <v>3</v>
      </c>
      <c r="GR33" s="168">
        <f t="shared" si="2"/>
        <v>4</v>
      </c>
      <c r="GS33" s="168">
        <f t="shared" si="3"/>
        <v>6</v>
      </c>
      <c r="GT33" s="190">
        <f t="shared" si="4"/>
        <v>5</v>
      </c>
      <c r="GU33" s="190">
        <f t="shared" si="27"/>
        <v>0</v>
      </c>
      <c r="GV33" s="436">
        <f t="shared" si="28"/>
        <v>0</v>
      </c>
      <c r="GW33" s="190">
        <f t="shared" si="5"/>
        <v>0</v>
      </c>
      <c r="GX33" s="190">
        <f t="shared" si="6"/>
        <v>3</v>
      </c>
      <c r="GY33" s="746">
        <f t="shared" si="7"/>
        <v>6</v>
      </c>
      <c r="GZ33" s="190">
        <f t="shared" si="8"/>
        <v>6</v>
      </c>
      <c r="HA33" s="190">
        <f t="shared" si="9"/>
        <v>0</v>
      </c>
      <c r="HB33" s="289">
        <f t="shared" si="29"/>
        <v>3</v>
      </c>
      <c r="HC33" s="190">
        <f t="shared" si="10"/>
        <v>0</v>
      </c>
      <c r="HD33" s="765">
        <f t="shared" si="11"/>
        <v>0</v>
      </c>
      <c r="HE33" s="190">
        <f t="shared" si="30"/>
        <v>0</v>
      </c>
      <c r="HF33" s="190">
        <f t="shared" si="12"/>
        <v>0</v>
      </c>
      <c r="HG33" s="190">
        <f t="shared" si="13"/>
        <v>0</v>
      </c>
      <c r="HH33" s="436">
        <f t="shared" si="31"/>
        <v>0</v>
      </c>
      <c r="HI33" s="190">
        <f t="shared" si="14"/>
        <v>0</v>
      </c>
      <c r="HJ33" s="190">
        <f t="shared" si="32"/>
        <v>1</v>
      </c>
      <c r="HK33" s="190">
        <f t="shared" si="33"/>
        <v>1</v>
      </c>
      <c r="HL33" s="190">
        <f t="shared" si="15"/>
        <v>5</v>
      </c>
      <c r="HM33" s="225">
        <f t="shared" si="34"/>
        <v>3</v>
      </c>
      <c r="HN33" s="243">
        <f t="shared" si="16"/>
        <v>0</v>
      </c>
      <c r="HO33" s="243">
        <f t="shared" si="35"/>
        <v>0</v>
      </c>
      <c r="HP33" s="690">
        <f t="shared" si="17"/>
        <v>6</v>
      </c>
      <c r="HQ33" s="401">
        <f t="shared" si="18"/>
        <v>0</v>
      </c>
      <c r="HR33" s="653">
        <f t="shared" si="36"/>
        <v>9</v>
      </c>
      <c r="HS33" s="225">
        <f t="shared" si="19"/>
        <v>0</v>
      </c>
      <c r="HT33" s="696">
        <f t="shared" si="20"/>
        <v>6</v>
      </c>
      <c r="HU33" s="205">
        <f t="shared" si="21"/>
        <v>13</v>
      </c>
      <c r="HV33" s="699">
        <f t="shared" si="22"/>
        <v>3</v>
      </c>
      <c r="HW33" s="694">
        <f t="shared" si="23"/>
        <v>0</v>
      </c>
      <c r="HX33" s="262">
        <f t="shared" si="24"/>
        <v>6</v>
      </c>
      <c r="HY33" s="205">
        <f t="shared" si="25"/>
        <v>1</v>
      </c>
      <c r="HZ33" s="688">
        <f t="shared" si="37"/>
        <v>0</v>
      </c>
      <c r="IA33" s="716">
        <f t="shared" si="26"/>
        <v>0</v>
      </c>
      <c r="IB33" s="162"/>
    </row>
    <row r="34" spans="1:236" ht="12.75" customHeight="1" thickBot="1">
      <c r="A34" s="1023"/>
      <c r="B34" s="512" t="s">
        <v>27</v>
      </c>
      <c r="C34" s="154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 t="s">
        <v>5</v>
      </c>
      <c r="Q34" s="167"/>
      <c r="R34" s="167"/>
      <c r="S34" s="153"/>
      <c r="T34" s="153"/>
      <c r="U34" s="153"/>
      <c r="V34" s="153"/>
      <c r="W34" s="155"/>
      <c r="X34" s="173"/>
      <c r="Y34" s="154"/>
      <c r="Z34" s="155"/>
      <c r="AA34" s="156"/>
      <c r="AB34" s="273"/>
      <c r="AC34" s="273"/>
      <c r="AD34" s="167"/>
      <c r="AE34" s="269"/>
      <c r="AF34" s="167"/>
      <c r="AG34" s="167"/>
      <c r="AH34" s="167"/>
      <c r="AI34" s="167"/>
      <c r="AJ34" s="167"/>
      <c r="AK34" s="167"/>
      <c r="AL34" s="153"/>
      <c r="AM34" s="153"/>
      <c r="AN34" s="153"/>
      <c r="AO34" s="241"/>
      <c r="AP34" s="167"/>
      <c r="AQ34" s="167"/>
      <c r="AR34" s="153"/>
      <c r="AS34" s="186"/>
      <c r="AT34" s="269"/>
      <c r="AU34" s="281"/>
      <c r="AV34" s="155"/>
      <c r="AW34" s="155"/>
      <c r="AX34" s="156"/>
      <c r="AY34" s="173"/>
      <c r="AZ34" s="274"/>
      <c r="BA34" s="242"/>
      <c r="BB34" s="251"/>
      <c r="BC34" s="265"/>
      <c r="BD34" s="242"/>
      <c r="BE34" s="266"/>
      <c r="BF34" s="416"/>
      <c r="BG34" s="417"/>
      <c r="BH34" s="418"/>
      <c r="BI34" s="751"/>
      <c r="BJ34" s="780"/>
      <c r="BK34" s="781"/>
      <c r="BL34" s="781"/>
      <c r="BM34" s="781"/>
      <c r="BN34" s="781"/>
      <c r="BO34" s="782"/>
      <c r="BP34" s="154"/>
      <c r="BQ34" s="153"/>
      <c r="BR34" s="153"/>
      <c r="BS34" s="153"/>
      <c r="BT34" s="155"/>
      <c r="BU34" s="388"/>
      <c r="BV34" s="251"/>
      <c r="BW34" s="251"/>
      <c r="BX34" s="380"/>
      <c r="BY34" s="388"/>
      <c r="BZ34" s="230"/>
      <c r="CA34" s="251"/>
      <c r="CB34" s="153"/>
      <c r="CC34" s="153"/>
      <c r="CD34" s="153"/>
      <c r="CE34" s="153"/>
      <c r="CF34" s="153"/>
      <c r="CG34" s="153"/>
      <c r="CH34" s="296" t="s">
        <v>16</v>
      </c>
      <c r="CI34" s="388"/>
      <c r="CJ34" s="154"/>
      <c r="CK34" s="154"/>
      <c r="CL34" s="167" t="s">
        <v>10</v>
      </c>
      <c r="CM34" s="154"/>
      <c r="CN34" s="154"/>
      <c r="CO34" s="388"/>
      <c r="CP34" s="250"/>
      <c r="CQ34" s="296" t="s">
        <v>16</v>
      </c>
      <c r="CR34" s="381"/>
      <c r="CS34" s="381"/>
      <c r="CT34" s="268" t="s">
        <v>10</v>
      </c>
      <c r="CU34" s="463"/>
      <c r="CV34" s="463"/>
      <c r="CW34" s="463"/>
      <c r="CX34" s="463"/>
      <c r="CY34" s="796"/>
      <c r="CZ34" s="388"/>
      <c r="DA34" s="388"/>
      <c r="DB34" s="388"/>
      <c r="DC34" s="388"/>
      <c r="DD34" s="179"/>
      <c r="DE34" s="384"/>
      <c r="DF34" s="384"/>
      <c r="DG34" s="384"/>
      <c r="DH34" s="384"/>
      <c r="DI34" s="384"/>
      <c r="DJ34" s="388"/>
      <c r="DK34" s="384"/>
      <c r="DL34" s="384"/>
      <c r="DM34" s="384"/>
      <c r="DN34" s="384"/>
      <c r="DO34" s="384"/>
      <c r="DP34" s="384"/>
      <c r="DQ34" s="384"/>
      <c r="DR34" s="388"/>
      <c r="DS34" s="518"/>
      <c r="DT34" s="173"/>
      <c r="DU34" s="154"/>
      <c r="DV34" s="213"/>
      <c r="DW34" s="166"/>
      <c r="DX34" s="167"/>
      <c r="DY34" s="523"/>
      <c r="DZ34" s="521"/>
      <c r="EA34" s="179"/>
      <c r="EB34" s="521"/>
      <c r="EC34" s="521"/>
      <c r="ED34" s="153"/>
      <c r="EE34" s="154"/>
      <c r="EF34" s="172"/>
      <c r="EG34" s="167"/>
      <c r="EH34" s="528"/>
      <c r="EI34" s="155"/>
      <c r="EJ34" s="153"/>
      <c r="EK34" s="153"/>
      <c r="EL34" s="155"/>
      <c r="EM34" s="173"/>
      <c r="EN34" s="421"/>
      <c r="EO34" s="173"/>
      <c r="EP34" s="180"/>
      <c r="EQ34" s="556"/>
      <c r="ER34" s="521"/>
      <c r="ES34" s="166"/>
      <c r="ET34" s="750" t="s">
        <v>106</v>
      </c>
      <c r="EU34" s="527"/>
      <c r="EV34" s="577" t="s">
        <v>106</v>
      </c>
      <c r="EW34" s="577" t="s">
        <v>106</v>
      </c>
      <c r="EX34" s="577" t="s">
        <v>106</v>
      </c>
      <c r="EY34" s="577" t="s">
        <v>106</v>
      </c>
      <c r="EZ34" s="577" t="s">
        <v>106</v>
      </c>
      <c r="FA34" s="928"/>
      <c r="FB34" s="507"/>
      <c r="FC34" s="405"/>
      <c r="FD34" s="758"/>
      <c r="FE34" s="838" t="s">
        <v>237</v>
      </c>
      <c r="FF34" s="809" t="s">
        <v>237</v>
      </c>
      <c r="FG34" s="838"/>
      <c r="FH34" s="809"/>
      <c r="FI34" s="464"/>
      <c r="FJ34" s="463"/>
      <c r="FK34" s="463"/>
      <c r="FL34" s="463"/>
      <c r="FM34" s="463"/>
      <c r="FN34" s="463"/>
      <c r="FO34" s="463"/>
      <c r="FP34" s="463"/>
      <c r="FQ34" s="463"/>
      <c r="FR34" s="463"/>
      <c r="FS34" s="463"/>
      <c r="FT34" s="463"/>
      <c r="FU34" s="463"/>
      <c r="FV34" s="463"/>
      <c r="FW34" s="463"/>
      <c r="FX34" s="463"/>
      <c r="FY34" s="463"/>
      <c r="FZ34" s="463"/>
      <c r="GA34" s="463"/>
      <c r="GB34" s="463"/>
      <c r="GC34" s="463"/>
      <c r="GD34" s="463"/>
      <c r="GE34" s="463"/>
      <c r="GF34" s="463"/>
      <c r="GG34" s="463"/>
      <c r="GH34" s="463"/>
      <c r="GI34" s="465"/>
      <c r="GJ34" s="462"/>
      <c r="GK34" s="463"/>
      <c r="GL34" s="463"/>
      <c r="GM34" s="465"/>
      <c r="GN34" s="860" t="s">
        <v>237</v>
      </c>
      <c r="GO34" s="938" t="s">
        <v>237</v>
      </c>
      <c r="GP34" s="321">
        <f t="shared" si="0"/>
        <v>0</v>
      </c>
      <c r="GQ34" s="168">
        <f t="shared" si="1"/>
        <v>0</v>
      </c>
      <c r="GR34" s="168">
        <f t="shared" si="2"/>
        <v>2</v>
      </c>
      <c r="GS34" s="168">
        <f t="shared" si="3"/>
        <v>0</v>
      </c>
      <c r="GT34" s="190">
        <f t="shared" si="4"/>
        <v>0</v>
      </c>
      <c r="GU34" s="190">
        <f t="shared" si="27"/>
        <v>6</v>
      </c>
      <c r="GV34" s="436">
        <f t="shared" si="28"/>
        <v>0</v>
      </c>
      <c r="GW34" s="190">
        <f t="shared" si="5"/>
        <v>0</v>
      </c>
      <c r="GX34" s="190">
        <f t="shared" si="6"/>
        <v>2</v>
      </c>
      <c r="GY34" s="746">
        <f t="shared" si="7"/>
        <v>0</v>
      </c>
      <c r="GZ34" s="190">
        <f t="shared" si="8"/>
        <v>0</v>
      </c>
      <c r="HA34" s="190">
        <f t="shared" si="9"/>
        <v>0</v>
      </c>
      <c r="HB34" s="289">
        <f t="shared" si="29"/>
        <v>0</v>
      </c>
      <c r="HC34" s="190">
        <f t="shared" si="10"/>
        <v>0</v>
      </c>
      <c r="HD34" s="765">
        <f t="shared" si="11"/>
        <v>0</v>
      </c>
      <c r="HE34" s="190">
        <f t="shared" si="30"/>
        <v>0</v>
      </c>
      <c r="HF34" s="190">
        <f t="shared" si="12"/>
        <v>0</v>
      </c>
      <c r="HG34" s="190">
        <f t="shared" si="13"/>
        <v>0</v>
      </c>
      <c r="HH34" s="436">
        <f t="shared" si="31"/>
        <v>0</v>
      </c>
      <c r="HI34" s="190">
        <f t="shared" si="14"/>
        <v>0</v>
      </c>
      <c r="HJ34" s="190">
        <f t="shared" si="32"/>
        <v>0</v>
      </c>
      <c r="HK34" s="190">
        <f t="shared" si="33"/>
        <v>0</v>
      </c>
      <c r="HL34" s="190">
        <f t="shared" si="15"/>
        <v>0</v>
      </c>
      <c r="HM34" s="225">
        <f t="shared" si="34"/>
        <v>0</v>
      </c>
      <c r="HN34" s="243">
        <f t="shared" si="16"/>
        <v>0</v>
      </c>
      <c r="HO34" s="243">
        <f t="shared" si="35"/>
        <v>0</v>
      </c>
      <c r="HP34" s="690">
        <f t="shared" si="17"/>
        <v>0</v>
      </c>
      <c r="HQ34" s="514">
        <f t="shared" si="18"/>
        <v>0</v>
      </c>
      <c r="HR34" s="653">
        <f t="shared" si="36"/>
        <v>0</v>
      </c>
      <c r="HS34" s="691">
        <f t="shared" si="19"/>
        <v>0</v>
      </c>
      <c r="HT34" s="697">
        <f t="shared" si="20"/>
        <v>0</v>
      </c>
      <c r="HU34" s="205">
        <f t="shared" si="21"/>
        <v>5</v>
      </c>
      <c r="HV34" s="699">
        <f t="shared" si="22"/>
        <v>0</v>
      </c>
      <c r="HW34" s="694">
        <f t="shared" si="23"/>
        <v>0</v>
      </c>
      <c r="HX34" s="262">
        <f t="shared" si="24"/>
        <v>0</v>
      </c>
      <c r="HY34" s="205">
        <f t="shared" si="25"/>
        <v>0</v>
      </c>
      <c r="HZ34" s="688">
        <f t="shared" si="37"/>
        <v>0</v>
      </c>
      <c r="IA34" s="716">
        <f t="shared" si="26"/>
        <v>0</v>
      </c>
      <c r="IB34" s="162"/>
    </row>
    <row r="35" spans="1:236" ht="17.25" customHeight="1" thickBot="1">
      <c r="A35" s="12"/>
      <c r="B35" s="25"/>
      <c r="C35" s="346" t="s">
        <v>28</v>
      </c>
      <c r="D35" s="347"/>
      <c r="E35" s="347"/>
      <c r="F35" s="347"/>
      <c r="G35" s="348" t="s">
        <v>115</v>
      </c>
      <c r="H35" s="348"/>
      <c r="I35" s="348"/>
      <c r="J35" s="348"/>
      <c r="K35" s="348"/>
      <c r="L35" s="348"/>
      <c r="M35" s="349"/>
      <c r="N35" s="348"/>
      <c r="Q35" s="348"/>
      <c r="R35" s="989" t="s">
        <v>115</v>
      </c>
      <c r="S35" s="989"/>
      <c r="T35" s="989"/>
      <c r="U35" s="989"/>
      <c r="V35" s="989"/>
      <c r="W35" s="989"/>
      <c r="X35" s="989"/>
      <c r="Y35" s="989"/>
      <c r="Z35" s="989"/>
      <c r="AA35" s="989"/>
      <c r="AB35" s="324"/>
      <c r="AH35" s="350" t="s">
        <v>304</v>
      </c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04"/>
      <c r="AU35" s="104"/>
      <c r="AV35" s="1"/>
      <c r="AY35" s="113"/>
      <c r="AZ35" s="26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V35" s="356"/>
      <c r="BW35" s="355" t="s">
        <v>135</v>
      </c>
      <c r="BX35" s="356"/>
      <c r="BY35" s="356"/>
      <c r="BZ35" s="354"/>
      <c r="CA35" s="354"/>
      <c r="CB35" s="354"/>
      <c r="CC35" s="354"/>
      <c r="CD35" s="354"/>
      <c r="CE35" s="354"/>
      <c r="CF35" s="354"/>
      <c r="CG35" s="354"/>
      <c r="CH35" s="354"/>
      <c r="CI35" s="356"/>
      <c r="CJ35" s="354"/>
      <c r="CK35" s="354"/>
      <c r="CL35" s="354"/>
      <c r="CM35" s="354"/>
      <c r="CN35" s="354"/>
      <c r="CO35" s="356"/>
      <c r="CP35" s="354"/>
      <c r="CQ35" s="356"/>
      <c r="CR35" s="312"/>
      <c r="CS35" s="312"/>
      <c r="CT35" s="312"/>
      <c r="CU35" s="312"/>
      <c r="CV35" s="312"/>
      <c r="CW35" s="312"/>
      <c r="CX35" s="312"/>
      <c r="CY35" s="357"/>
      <c r="CZ35" s="312"/>
      <c r="DA35" s="312"/>
      <c r="DB35" s="162"/>
      <c r="DC35" s="348"/>
      <c r="DD35" s="348"/>
      <c r="DE35" s="348"/>
      <c r="DF35" s="348"/>
      <c r="DI35" s="348"/>
      <c r="DJ35" s="312"/>
      <c r="DK35" s="312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Z35" s="358"/>
      <c r="EA35" s="162"/>
      <c r="EB35" s="162"/>
      <c r="EC35" s="314"/>
      <c r="ED35" s="348"/>
      <c r="EE35" s="348"/>
      <c r="EF35" s="348"/>
      <c r="EG35" s="348"/>
      <c r="EH35" s="348"/>
      <c r="EI35" s="348"/>
      <c r="EJ35" s="348"/>
      <c r="EK35" s="348"/>
      <c r="EL35" s="348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X35" s="4"/>
      <c r="FY35" s="4"/>
      <c r="FZ35" s="26"/>
      <c r="GA35" s="26"/>
      <c r="GB35" s="392"/>
      <c r="GC35" s="393" t="s">
        <v>144</v>
      </c>
      <c r="GD35" s="394"/>
      <c r="GE35" s="394"/>
      <c r="GF35" s="394"/>
      <c r="GG35" s="394"/>
      <c r="GH35" s="394"/>
      <c r="GI35" s="394"/>
      <c r="GJ35" s="392"/>
      <c r="GK35" s="395"/>
      <c r="GL35" s="395"/>
      <c r="GM35" s="395"/>
      <c r="GN35" s="395"/>
      <c r="GO35" s="395"/>
      <c r="GP35" s="56">
        <f aca="true" t="shared" si="38" ref="GP35:GV35">SUM(GP5:GP34)</f>
        <v>76</v>
      </c>
      <c r="GQ35" s="116">
        <f t="shared" si="38"/>
        <v>90</v>
      </c>
      <c r="GR35" s="287">
        <f t="shared" si="38"/>
        <v>94</v>
      </c>
      <c r="GS35" s="288">
        <f t="shared" si="38"/>
        <v>147</v>
      </c>
      <c r="GT35" s="332">
        <f t="shared" si="38"/>
        <v>104</v>
      </c>
      <c r="GU35" s="252">
        <f t="shared" si="38"/>
        <v>85</v>
      </c>
      <c r="GV35" s="685">
        <f t="shared" si="38"/>
        <v>44</v>
      </c>
      <c r="GW35" s="194">
        <f aca="true" t="shared" si="39" ref="GW35:HY35">SUM(GW5:GW34)</f>
        <v>124</v>
      </c>
      <c r="GX35" s="288">
        <f>SUM(GX5:GX34)</f>
        <v>72</v>
      </c>
      <c r="GY35" s="747">
        <f t="shared" si="39"/>
        <v>82</v>
      </c>
      <c r="GZ35" s="194">
        <f t="shared" si="39"/>
        <v>31</v>
      </c>
      <c r="HA35" s="288">
        <f t="shared" si="39"/>
        <v>55</v>
      </c>
      <c r="HB35" s="289">
        <f>SUM(HB5:HB34)</f>
        <v>42</v>
      </c>
      <c r="HC35" s="194">
        <f t="shared" si="39"/>
        <v>31</v>
      </c>
      <c r="HD35" s="288">
        <f t="shared" si="39"/>
        <v>139</v>
      </c>
      <c r="HE35" s="194">
        <f t="shared" si="39"/>
        <v>108</v>
      </c>
      <c r="HF35" s="194">
        <f t="shared" si="39"/>
        <v>31</v>
      </c>
      <c r="HG35" s="303">
        <f t="shared" si="39"/>
        <v>93</v>
      </c>
      <c r="HH35" s="687">
        <f t="shared" si="39"/>
        <v>0</v>
      </c>
      <c r="HI35" s="303">
        <f t="shared" si="39"/>
        <v>31</v>
      </c>
      <c r="HJ35" s="194">
        <f t="shared" si="39"/>
        <v>31</v>
      </c>
      <c r="HK35" s="194">
        <f t="shared" si="39"/>
        <v>68</v>
      </c>
      <c r="HL35" s="194">
        <f t="shared" si="39"/>
        <v>141</v>
      </c>
      <c r="HM35" s="194">
        <f t="shared" si="39"/>
        <v>52</v>
      </c>
      <c r="HN35" s="226">
        <f t="shared" si="39"/>
        <v>93</v>
      </c>
      <c r="HO35" s="225">
        <f>SUM(HO5:HO34)</f>
        <v>31</v>
      </c>
      <c r="HP35" s="690">
        <f t="shared" si="39"/>
        <v>31</v>
      </c>
      <c r="HQ35" s="402">
        <f>SUM(HQ5:HQ34)</f>
        <v>2</v>
      </c>
      <c r="HR35" s="231">
        <f>SUM(HR5:HR34)</f>
        <v>268</v>
      </c>
      <c r="HS35" s="231">
        <f t="shared" si="39"/>
        <v>28</v>
      </c>
      <c r="HT35" s="698">
        <f t="shared" si="39"/>
        <v>97</v>
      </c>
      <c r="HU35" s="205">
        <f t="shared" si="39"/>
        <v>222</v>
      </c>
      <c r="HV35" s="261">
        <f t="shared" si="39"/>
        <v>65</v>
      </c>
      <c r="HW35" s="313">
        <f t="shared" si="39"/>
        <v>8</v>
      </c>
      <c r="HX35" s="695">
        <f t="shared" si="39"/>
        <v>91</v>
      </c>
      <c r="HY35" s="205">
        <f t="shared" si="39"/>
        <v>59</v>
      </c>
      <c r="HZ35" s="688">
        <f>SUM(HZ5:HZ34)</f>
        <v>30</v>
      </c>
      <c r="IA35" s="717">
        <f>SUM(IA5:IA34)</f>
        <v>10</v>
      </c>
      <c r="IB35" s="162"/>
    </row>
    <row r="36" spans="3:233" ht="13.5" thickBot="1">
      <c r="C36" s="351" t="s">
        <v>72</v>
      </c>
      <c r="D36" s="351"/>
      <c r="E36" s="351"/>
      <c r="F36" s="198"/>
      <c r="G36" s="202"/>
      <c r="H36" s="202" t="s">
        <v>274</v>
      </c>
      <c r="I36" s="202"/>
      <c r="J36" s="202"/>
      <c r="K36" s="202"/>
      <c r="L36" s="202"/>
      <c r="M36" s="202"/>
      <c r="N36" s="352"/>
      <c r="Q36" s="317"/>
      <c r="R36" s="351" t="s">
        <v>73</v>
      </c>
      <c r="S36" s="351"/>
      <c r="T36" s="351"/>
      <c r="U36" s="202"/>
      <c r="V36" s="202" t="s">
        <v>274</v>
      </c>
      <c r="W36" s="202"/>
      <c r="X36" s="202"/>
      <c r="Y36" s="202"/>
      <c r="Z36" s="202"/>
      <c r="AA36" s="202"/>
      <c r="AB36" s="198"/>
      <c r="AH36" s="906" t="s">
        <v>276</v>
      </c>
      <c r="AI36" s="906"/>
      <c r="AJ36" s="906"/>
      <c r="AK36" s="906"/>
      <c r="AL36" s="906"/>
      <c r="AM36" s="105"/>
      <c r="AN36" s="105"/>
      <c r="AO36" s="105"/>
      <c r="AP36" s="105"/>
      <c r="AQ36" s="105"/>
      <c r="AR36" s="105"/>
      <c r="AS36" s="105"/>
      <c r="AT36" s="104"/>
      <c r="AU36" s="104"/>
      <c r="AV36" s="1"/>
      <c r="BS36" s="2"/>
      <c r="BT36" s="125"/>
      <c r="BU36" s="55"/>
      <c r="BV36" s="198" t="s">
        <v>134</v>
      </c>
      <c r="BW36" s="198"/>
      <c r="BX36" s="198"/>
      <c r="BY36" s="198"/>
      <c r="BZ36" s="198"/>
      <c r="CA36" s="199"/>
      <c r="CB36" s="198"/>
      <c r="CC36" s="198"/>
      <c r="CD36" s="200"/>
      <c r="CE36" s="200"/>
      <c r="CF36" s="162"/>
      <c r="CG36" s="200"/>
      <c r="CH36" s="317"/>
      <c r="CI36" s="162"/>
      <c r="CJ36" s="162"/>
      <c r="CK36" s="162"/>
      <c r="CL36" s="162"/>
      <c r="CM36" s="162"/>
      <c r="CN36" s="162"/>
      <c r="CO36" s="162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162"/>
      <c r="DC36" s="162"/>
      <c r="DD36" s="162"/>
      <c r="DE36" s="162"/>
      <c r="DF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88"/>
      <c r="DV36" s="162"/>
      <c r="DW36" s="341"/>
      <c r="DX36" s="341"/>
      <c r="DZ36" s="341"/>
      <c r="EA36" s="162"/>
      <c r="EB36" s="162"/>
      <c r="EC36" s="162"/>
      <c r="ED36" s="162"/>
      <c r="EE36" s="162"/>
      <c r="EF36" s="314"/>
      <c r="EG36" s="314"/>
      <c r="EH36" s="162"/>
      <c r="EI36" s="162"/>
      <c r="EJ36" s="162"/>
      <c r="EK36" s="162"/>
      <c r="EL36" s="350" t="s">
        <v>48</v>
      </c>
      <c r="EM36" s="359"/>
      <c r="EN36" s="359"/>
      <c r="EO36" s="359"/>
      <c r="EP36" s="312"/>
      <c r="EQ36" s="360" t="s">
        <v>303</v>
      </c>
      <c r="ER36" s="348"/>
      <c r="ES36" s="348"/>
      <c r="ET36" s="348"/>
      <c r="EU36" s="348"/>
      <c r="EV36" s="348"/>
      <c r="EW36" s="345"/>
      <c r="EX36" s="345"/>
      <c r="EY36" s="165"/>
      <c r="EZ36" s="165"/>
      <c r="FX36" s="345"/>
      <c r="FY36" s="345"/>
      <c r="FZ36" s="199" t="s">
        <v>56</v>
      </c>
      <c r="GA36" s="345"/>
      <c r="GB36" s="345"/>
      <c r="GC36" s="345"/>
      <c r="GD36" s="199" t="s">
        <v>175</v>
      </c>
      <c r="GE36" s="345"/>
      <c r="GF36" s="345"/>
      <c r="GG36" s="4"/>
      <c r="GH36" s="4"/>
      <c r="GI36" s="4"/>
      <c r="GJ36" s="78"/>
      <c r="GK36" s="51"/>
      <c r="GL36" s="51"/>
      <c r="GM36" s="51"/>
      <c r="GN36" s="51"/>
      <c r="GO36" s="51"/>
      <c r="GP36" s="51"/>
      <c r="GQ36" s="51"/>
      <c r="GS36" s="162"/>
      <c r="GT36" s="162"/>
      <c r="GU36" s="320"/>
      <c r="GV36" s="162"/>
      <c r="GW36" s="203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230"/>
      <c r="HJ36" s="230"/>
      <c r="HK36" s="230"/>
      <c r="HL36" s="162"/>
      <c r="HM36" s="314"/>
      <c r="HN36" s="314"/>
      <c r="HO36" s="368"/>
      <c r="HP36" s="162"/>
      <c r="HQ36" s="162"/>
      <c r="HR36" s="230"/>
      <c r="HS36" s="230"/>
      <c r="HU36" s="230"/>
      <c r="HV36" s="230"/>
      <c r="HW36" s="230"/>
      <c r="HX36" s="230"/>
      <c r="HY36" s="230"/>
    </row>
    <row r="37" spans="3:219" ht="12.75">
      <c r="C37" s="198" t="s">
        <v>65</v>
      </c>
      <c r="D37" s="198"/>
      <c r="E37" s="198"/>
      <c r="F37" s="198"/>
      <c r="G37" s="198"/>
      <c r="H37" s="199"/>
      <c r="I37" s="198"/>
      <c r="J37" s="198"/>
      <c r="K37" s="200"/>
      <c r="L37" s="200"/>
      <c r="M37" s="200"/>
      <c r="N37" s="200"/>
      <c r="O37" s="162"/>
      <c r="P37" s="162"/>
      <c r="Q37" s="200"/>
      <c r="R37" s="198" t="s">
        <v>65</v>
      </c>
      <c r="S37" s="198"/>
      <c r="T37" s="198"/>
      <c r="U37" s="198"/>
      <c r="V37" s="198"/>
      <c r="W37" s="199"/>
      <c r="X37" s="198"/>
      <c r="Y37" s="198"/>
      <c r="Z37" s="200"/>
      <c r="AA37" s="200"/>
      <c r="AB37" s="200"/>
      <c r="AC37" s="200"/>
      <c r="AD37" s="200"/>
      <c r="AE37" s="199"/>
      <c r="AH37" s="906" t="s">
        <v>279</v>
      </c>
      <c r="AI37" s="906"/>
      <c r="AJ37" s="906"/>
      <c r="AK37" s="906"/>
      <c r="AL37" s="906"/>
      <c r="AM37" s="906"/>
      <c r="AN37" s="906"/>
      <c r="AO37" s="105"/>
      <c r="AP37" s="105"/>
      <c r="AQ37" s="105"/>
      <c r="AR37" s="105"/>
      <c r="AS37" s="105"/>
      <c r="AT37" s="104"/>
      <c r="AU37" s="104"/>
      <c r="AV37" s="1"/>
      <c r="AY37" s="59"/>
      <c r="AZ37" s="1"/>
      <c r="BG37" s="1"/>
      <c r="BH37" s="1"/>
      <c r="BT37" s="106"/>
      <c r="BU37" s="42"/>
      <c r="BV37" s="198" t="s">
        <v>136</v>
      </c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317"/>
      <c r="CI37" s="162"/>
      <c r="CJ37" s="162"/>
      <c r="CK37" s="162"/>
      <c r="CL37" s="317"/>
      <c r="CM37" s="317"/>
      <c r="CN37" s="317"/>
      <c r="CO37" s="317"/>
      <c r="CP37" s="316"/>
      <c r="CQ37" s="316"/>
      <c r="CR37" s="316"/>
      <c r="CS37" s="316"/>
      <c r="CT37" s="316"/>
      <c r="CU37" s="316"/>
      <c r="CV37" s="316"/>
      <c r="CW37" s="316"/>
      <c r="CX37" s="316"/>
      <c r="CY37" s="351" t="s">
        <v>79</v>
      </c>
      <c r="CZ37" s="351"/>
      <c r="DA37" s="351"/>
      <c r="DB37" s="348" t="s">
        <v>151</v>
      </c>
      <c r="DC37" s="348"/>
      <c r="DD37" s="348"/>
      <c r="DE37" s="348"/>
      <c r="DF37" s="348"/>
      <c r="DG37" s="348"/>
      <c r="DH37" s="344"/>
      <c r="DI37" s="348"/>
      <c r="DJ37" s="360"/>
      <c r="DK37" s="316"/>
      <c r="DL37" s="351" t="s">
        <v>94</v>
      </c>
      <c r="DM37" s="351"/>
      <c r="DN37" s="351"/>
      <c r="DO37" s="348" t="s">
        <v>92</v>
      </c>
      <c r="DP37" s="348"/>
      <c r="DQ37" s="348"/>
      <c r="DR37" s="348"/>
      <c r="DS37" s="348" t="s">
        <v>93</v>
      </c>
      <c r="DT37" s="348"/>
      <c r="DU37" s="349"/>
      <c r="DV37" s="348"/>
      <c r="DW37" s="348"/>
      <c r="DX37" s="361"/>
      <c r="DY37" s="361"/>
      <c r="DZ37" s="341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98" t="s">
        <v>291</v>
      </c>
      <c r="EM37" s="362"/>
      <c r="EN37" s="362"/>
      <c r="EO37" s="362"/>
      <c r="EP37" s="362"/>
      <c r="EQ37" s="362"/>
      <c r="ER37" s="362"/>
      <c r="ES37" s="362"/>
      <c r="ET37" s="353"/>
      <c r="EU37" s="353"/>
      <c r="EV37" s="162"/>
      <c r="EW37" s="162"/>
      <c r="EX37" s="162"/>
      <c r="EY37" s="162"/>
      <c r="EZ37" s="162"/>
      <c r="FX37" s="198" t="s">
        <v>145</v>
      </c>
      <c r="FY37" s="202"/>
      <c r="FZ37" s="345"/>
      <c r="GA37" s="345"/>
      <c r="GB37" s="345"/>
      <c r="GC37" s="345"/>
      <c r="GD37" s="345"/>
      <c r="GE37" s="345"/>
      <c r="GF37" s="345"/>
      <c r="GG37" s="4"/>
      <c r="GJ37" s="78"/>
      <c r="GK37" s="51"/>
      <c r="GL37" s="51"/>
      <c r="GM37" s="51"/>
      <c r="GN37" s="51"/>
      <c r="GO37" s="51"/>
      <c r="GP37" s="70"/>
      <c r="GQ37" s="70"/>
      <c r="GR37" s="58"/>
      <c r="GS37" s="162"/>
      <c r="GT37" s="162"/>
      <c r="GU37" s="162"/>
      <c r="GV37" s="162"/>
      <c r="GW37" s="162"/>
      <c r="GX37" s="162"/>
      <c r="GY37" s="19"/>
      <c r="GZ37" s="19"/>
      <c r="HA37" s="19"/>
      <c r="HB37" s="19"/>
      <c r="HC37" s="36"/>
      <c r="HD37" s="36"/>
      <c r="HE37" s="36"/>
      <c r="HF37" s="19"/>
      <c r="HG37" s="19"/>
      <c r="HH37" s="19"/>
      <c r="HI37" s="19"/>
      <c r="HJ37" s="19"/>
      <c r="HK37" s="37"/>
    </row>
    <row r="38" spans="3:219" ht="12.75">
      <c r="C38" s="198" t="s">
        <v>90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62"/>
      <c r="P38" s="162"/>
      <c r="Q38" s="198"/>
      <c r="R38" s="198" t="s">
        <v>90</v>
      </c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9"/>
      <c r="AH38" s="906" t="s">
        <v>275</v>
      </c>
      <c r="AI38" s="906"/>
      <c r="AJ38" s="906"/>
      <c r="AK38" s="906"/>
      <c r="AL38" s="906"/>
      <c r="AM38" s="906"/>
      <c r="AN38" s="105"/>
      <c r="AO38" s="105"/>
      <c r="AP38" s="105"/>
      <c r="AQ38" s="105"/>
      <c r="AR38" s="105"/>
      <c r="AS38" s="105"/>
      <c r="AT38" s="104"/>
      <c r="AU38" s="104"/>
      <c r="AY38" s="85"/>
      <c r="AZ38" s="1"/>
      <c r="BF38" s="1"/>
      <c r="BG38" s="1"/>
      <c r="BH38" s="1"/>
      <c r="BT38" s="106"/>
      <c r="BU38" s="42"/>
      <c r="BV38" s="198" t="s">
        <v>212</v>
      </c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317"/>
      <c r="CI38" s="162"/>
      <c r="CJ38" s="162"/>
      <c r="CK38" s="162"/>
      <c r="CL38" s="317"/>
      <c r="CM38" s="317"/>
      <c r="CN38" s="317"/>
      <c r="CO38" s="317"/>
      <c r="CP38" s="316"/>
      <c r="CQ38" s="316"/>
      <c r="CR38" s="316"/>
      <c r="CS38" s="316"/>
      <c r="CT38" s="316"/>
      <c r="CU38" s="316"/>
      <c r="CV38" s="316"/>
      <c r="CW38" s="316"/>
      <c r="CX38" s="316"/>
      <c r="CY38" s="202" t="s">
        <v>170</v>
      </c>
      <c r="CZ38" s="202"/>
      <c r="DA38" s="202"/>
      <c r="DB38" s="202"/>
      <c r="DC38" s="202"/>
      <c r="DD38" s="345"/>
      <c r="DE38" s="202"/>
      <c r="DF38" s="202"/>
      <c r="DG38" s="317"/>
      <c r="DH38" s="317"/>
      <c r="DI38" s="317"/>
      <c r="DJ38" s="200"/>
      <c r="DK38" s="316"/>
      <c r="DL38" s="202" t="s">
        <v>166</v>
      </c>
      <c r="DM38" s="202"/>
      <c r="DN38" s="202"/>
      <c r="DO38" s="202"/>
      <c r="DP38" s="202"/>
      <c r="DQ38" s="345"/>
      <c r="DR38" s="202"/>
      <c r="DS38" s="202"/>
      <c r="DT38" s="317"/>
      <c r="DU38" s="317"/>
      <c r="DV38" s="317"/>
      <c r="DW38" s="317"/>
      <c r="DX38" s="361"/>
      <c r="DY38" s="361"/>
      <c r="DZ38" s="341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362"/>
      <c r="EM38" s="198" t="s">
        <v>292</v>
      </c>
      <c r="EN38" s="362"/>
      <c r="EO38" s="362"/>
      <c r="EP38" s="362"/>
      <c r="EQ38" s="362"/>
      <c r="ER38" s="362"/>
      <c r="ES38" s="362"/>
      <c r="ET38" s="353"/>
      <c r="EU38" s="353"/>
      <c r="EV38" s="162"/>
      <c r="EW38" s="162"/>
      <c r="EX38" s="162"/>
      <c r="EY38" s="317"/>
      <c r="EZ38" s="317"/>
      <c r="FA38" s="314"/>
      <c r="FX38" s="198" t="s">
        <v>146</v>
      </c>
      <c r="FY38" s="198"/>
      <c r="FZ38" s="199"/>
      <c r="GA38" s="199"/>
      <c r="GB38" s="199"/>
      <c r="GC38" s="199"/>
      <c r="GD38" s="199"/>
      <c r="GE38" s="345"/>
      <c r="GF38" s="345"/>
      <c r="GG38" s="4"/>
      <c r="GH38" s="4"/>
      <c r="GI38" s="4"/>
      <c r="GJ38" s="78"/>
      <c r="GK38" s="51" t="s">
        <v>52</v>
      </c>
      <c r="GL38" s="51"/>
      <c r="GM38" s="51"/>
      <c r="GN38" s="51"/>
      <c r="GO38" s="51"/>
      <c r="GP38" s="70"/>
      <c r="GQ38" s="70"/>
      <c r="GR38" s="58"/>
      <c r="GS38" s="162"/>
      <c r="GT38" s="333"/>
      <c r="GU38" s="333"/>
      <c r="GV38" s="162"/>
      <c r="GW38" s="162"/>
      <c r="GX38" s="162"/>
      <c r="HH38" s="344"/>
      <c r="HI38" s="344"/>
      <c r="HJ38" s="19"/>
      <c r="HK38" s="40"/>
    </row>
    <row r="39" spans="3:217" ht="12.75" customHeight="1">
      <c r="C39" s="198" t="s">
        <v>91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62"/>
      <c r="P39" s="162"/>
      <c r="Q39" s="198"/>
      <c r="R39" s="198" t="s">
        <v>91</v>
      </c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9"/>
      <c r="AH39" s="906" t="s">
        <v>278</v>
      </c>
      <c r="AI39" s="906"/>
      <c r="AJ39" s="906"/>
      <c r="AK39" s="906"/>
      <c r="AL39" s="906"/>
      <c r="AM39" s="906"/>
      <c r="AN39" s="906"/>
      <c r="AO39" s="105"/>
      <c r="AP39" s="105"/>
      <c r="AQ39" s="105"/>
      <c r="AR39" s="105"/>
      <c r="AS39" s="105"/>
      <c r="AT39" s="104"/>
      <c r="AU39" s="104"/>
      <c r="AY39" s="85"/>
      <c r="AZ39" s="2"/>
      <c r="BF39" s="1"/>
      <c r="BG39" s="1"/>
      <c r="BH39" s="1"/>
      <c r="BT39" s="106"/>
      <c r="BU39" s="1"/>
      <c r="BV39" s="198" t="s">
        <v>111</v>
      </c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317"/>
      <c r="CI39" s="162"/>
      <c r="CJ39" s="162"/>
      <c r="CK39" s="162"/>
      <c r="CL39" s="317"/>
      <c r="CM39" s="317"/>
      <c r="CN39" s="317"/>
      <c r="CO39" s="317"/>
      <c r="CP39" s="316"/>
      <c r="CQ39" s="316"/>
      <c r="CR39" s="316"/>
      <c r="CS39" s="316"/>
      <c r="CT39" s="316"/>
      <c r="CU39" s="316"/>
      <c r="CV39" s="316"/>
      <c r="CW39" s="316"/>
      <c r="CX39" s="316"/>
      <c r="CY39" s="198" t="s">
        <v>80</v>
      </c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316"/>
      <c r="DL39" s="198" t="s">
        <v>165</v>
      </c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361"/>
      <c r="DY39" s="361"/>
      <c r="DZ39" s="341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98" t="s">
        <v>289</v>
      </c>
      <c r="EM39" s="362"/>
      <c r="EN39" s="362"/>
      <c r="EO39" s="362"/>
      <c r="EP39" s="362"/>
      <c r="EQ39" s="362"/>
      <c r="ER39" s="362"/>
      <c r="ES39" s="362"/>
      <c r="ET39" s="353"/>
      <c r="EU39" s="353"/>
      <c r="EV39" s="162"/>
      <c r="EW39" s="162"/>
      <c r="EX39" s="162"/>
      <c r="EY39" s="317"/>
      <c r="EZ39" s="317"/>
      <c r="FA39" s="162"/>
      <c r="FB39" s="344"/>
      <c r="FC39" s="344"/>
      <c r="FD39" s="344"/>
      <c r="FE39" s="344"/>
      <c r="FF39" s="344"/>
      <c r="FG39" s="344"/>
      <c r="FH39" s="344"/>
      <c r="FX39" s="198" t="s">
        <v>307</v>
      </c>
      <c r="FY39" s="202"/>
      <c r="FZ39" s="202"/>
      <c r="GA39" s="202"/>
      <c r="GB39" s="202"/>
      <c r="GC39" s="345"/>
      <c r="GD39" s="345"/>
      <c r="GE39" s="345"/>
      <c r="GF39" s="345"/>
      <c r="GG39" s="4"/>
      <c r="GH39" s="4"/>
      <c r="GI39" s="4"/>
      <c r="GJ39" s="78"/>
      <c r="GK39" s="65"/>
      <c r="GL39" s="51"/>
      <c r="GM39" s="51"/>
      <c r="GN39" s="51"/>
      <c r="GO39" s="51"/>
      <c r="GP39" s="70"/>
      <c r="GQ39" s="70"/>
      <c r="GR39" s="58"/>
      <c r="GS39" s="162"/>
      <c r="GT39" s="333"/>
      <c r="GU39" s="333"/>
      <c r="GV39" s="162"/>
      <c r="GW39" s="162"/>
      <c r="GX39" s="162"/>
      <c r="HH39" s="344"/>
      <c r="HI39" s="344"/>
    </row>
    <row r="40" spans="3:217" ht="13.5" customHeight="1">
      <c r="C40" s="198" t="s">
        <v>66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62"/>
      <c r="P40" s="162"/>
      <c r="Q40" s="200"/>
      <c r="R40" s="198" t="s">
        <v>66</v>
      </c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200"/>
      <c r="AE40" s="199"/>
      <c r="AH40" s="906" t="s">
        <v>277</v>
      </c>
      <c r="AI40" s="906"/>
      <c r="AJ40" s="906"/>
      <c r="AK40" s="906"/>
      <c r="AL40" s="906"/>
      <c r="AM40" s="906"/>
      <c r="AN40" s="105"/>
      <c r="AO40" s="105"/>
      <c r="AP40" s="105"/>
      <c r="AQ40" s="105"/>
      <c r="AR40" s="105"/>
      <c r="AS40" s="105"/>
      <c r="AT40" s="104"/>
      <c r="AU40" s="104"/>
      <c r="AY40" s="88"/>
      <c r="AZ40" s="1"/>
      <c r="BF40" s="1"/>
      <c r="BG40" s="1"/>
      <c r="BH40" s="1"/>
      <c r="BT40" s="103"/>
      <c r="BU40" s="103"/>
      <c r="BV40" s="198" t="s">
        <v>74</v>
      </c>
      <c r="BW40" s="201"/>
      <c r="BX40" s="198"/>
      <c r="BY40" s="198"/>
      <c r="BZ40" s="198"/>
      <c r="CA40" s="198"/>
      <c r="CB40" s="198"/>
      <c r="CC40" s="198"/>
      <c r="CD40" s="200"/>
      <c r="CE40" s="200"/>
      <c r="CF40" s="200"/>
      <c r="CG40" s="200"/>
      <c r="CH40" s="317"/>
      <c r="CI40" s="162"/>
      <c r="CJ40" s="162"/>
      <c r="CK40" s="162"/>
      <c r="CL40" s="317"/>
      <c r="CM40" s="317"/>
      <c r="CN40" s="317"/>
      <c r="CO40" s="317"/>
      <c r="CP40" s="316"/>
      <c r="CQ40" s="316"/>
      <c r="CR40" s="316"/>
      <c r="CS40" s="316"/>
      <c r="CT40" s="316"/>
      <c r="CU40" s="316"/>
      <c r="CV40" s="316"/>
      <c r="CW40" s="316"/>
      <c r="CX40" s="316"/>
      <c r="CY40" s="198" t="s">
        <v>180</v>
      </c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316"/>
      <c r="DL40" s="198" t="s">
        <v>184</v>
      </c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341"/>
      <c r="DY40" s="341"/>
      <c r="DZ40" s="341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98" t="s">
        <v>288</v>
      </c>
      <c r="EM40" s="362"/>
      <c r="EN40" s="362"/>
      <c r="EO40" s="362"/>
      <c r="EP40" s="362"/>
      <c r="EQ40" s="362"/>
      <c r="ER40" s="889"/>
      <c r="ES40" s="362"/>
      <c r="ET40" s="353"/>
      <c r="EU40" s="353"/>
      <c r="EV40" s="162"/>
      <c r="EW40" s="162"/>
      <c r="EX40" s="162"/>
      <c r="EY40" s="317"/>
      <c r="EZ40" s="317"/>
      <c r="FA40" s="162"/>
      <c r="FB40" s="344"/>
      <c r="FC40" s="344"/>
      <c r="FD40" s="344"/>
      <c r="FE40" s="344"/>
      <c r="FF40" s="344"/>
      <c r="FG40" s="344"/>
      <c r="FH40" s="344"/>
      <c r="FX40" s="202" t="s">
        <v>173</v>
      </c>
      <c r="FY40" s="202"/>
      <c r="FZ40" s="345"/>
      <c r="GA40" s="345"/>
      <c r="GB40" s="345"/>
      <c r="GC40" s="345"/>
      <c r="GD40" s="345"/>
      <c r="GE40" s="345"/>
      <c r="GF40" s="345"/>
      <c r="GG40" s="4"/>
      <c r="GH40" s="4"/>
      <c r="GI40" s="4"/>
      <c r="GJ40" s="78"/>
      <c r="GK40" s="51"/>
      <c r="GL40" s="51"/>
      <c r="GM40" s="51"/>
      <c r="GN40" s="51"/>
      <c r="GO40" s="51"/>
      <c r="GP40" s="70"/>
      <c r="GQ40" s="70"/>
      <c r="GR40" s="58"/>
      <c r="GS40" s="51"/>
      <c r="GT40" s="19"/>
      <c r="GU40" s="19"/>
      <c r="GV40" s="19"/>
      <c r="GW40" s="51"/>
      <c r="HH40" s="344"/>
      <c r="HI40" s="344"/>
    </row>
    <row r="41" spans="3:205" ht="15.75" customHeight="1">
      <c r="C41" s="198" t="s">
        <v>305</v>
      </c>
      <c r="D41" s="201"/>
      <c r="E41" s="198"/>
      <c r="F41" s="198"/>
      <c r="G41" s="198"/>
      <c r="H41" s="198"/>
      <c r="I41" s="198"/>
      <c r="J41" s="198"/>
      <c r="K41" s="200"/>
      <c r="L41" s="200"/>
      <c r="M41" s="200"/>
      <c r="N41" s="200"/>
      <c r="O41" s="162"/>
      <c r="P41" s="162"/>
      <c r="Q41" s="200"/>
      <c r="R41" s="198" t="s">
        <v>69</v>
      </c>
      <c r="S41" s="201"/>
      <c r="T41" s="198"/>
      <c r="U41" s="198"/>
      <c r="V41" s="198"/>
      <c r="W41" s="198"/>
      <c r="X41" s="198"/>
      <c r="Y41" s="198"/>
      <c r="Z41" s="200"/>
      <c r="AA41" s="200"/>
      <c r="AB41" s="200"/>
      <c r="AC41" s="200"/>
      <c r="AD41" s="200"/>
      <c r="AE41" s="199"/>
      <c r="AH41" s="906" t="s">
        <v>280</v>
      </c>
      <c r="AI41" s="906"/>
      <c r="AJ41" s="906"/>
      <c r="AK41" s="906"/>
      <c r="AL41" s="906"/>
      <c r="AM41" s="906"/>
      <c r="AN41" s="906"/>
      <c r="AO41" s="906"/>
      <c r="AP41" s="906"/>
      <c r="AQ41" s="105"/>
      <c r="AR41" s="105"/>
      <c r="AS41" s="105"/>
      <c r="AT41" s="104"/>
      <c r="AU41" s="104"/>
      <c r="AY41" s="85"/>
      <c r="BF41" s="1"/>
      <c r="BG41" s="1"/>
      <c r="BH41" s="1"/>
      <c r="BT41" s="103"/>
      <c r="BU41" s="1"/>
      <c r="BV41" s="202" t="s">
        <v>137</v>
      </c>
      <c r="BW41" s="202"/>
      <c r="BX41" s="202"/>
      <c r="BY41" s="202"/>
      <c r="BZ41" s="202"/>
      <c r="CA41" s="202"/>
      <c r="CB41" s="202"/>
      <c r="CC41" s="202"/>
      <c r="CD41" s="317"/>
      <c r="CE41" s="200"/>
      <c r="CF41" s="200"/>
      <c r="CG41" s="200"/>
      <c r="CH41" s="162"/>
      <c r="CI41" s="162"/>
      <c r="CJ41" s="162"/>
      <c r="CK41" s="162"/>
      <c r="CL41" s="317"/>
      <c r="CM41" s="317"/>
      <c r="CN41" s="317"/>
      <c r="CO41" s="317"/>
      <c r="CP41" s="316"/>
      <c r="CQ41" s="316"/>
      <c r="CR41" s="316"/>
      <c r="CS41" s="316"/>
      <c r="CT41" s="316"/>
      <c r="CU41" s="316"/>
      <c r="CV41" s="316"/>
      <c r="CW41" s="316"/>
      <c r="CX41" s="316"/>
      <c r="CY41" s="198" t="s">
        <v>232</v>
      </c>
      <c r="CZ41" s="201"/>
      <c r="DA41" s="198"/>
      <c r="DB41" s="198"/>
      <c r="DC41" s="198"/>
      <c r="DD41" s="198"/>
      <c r="DE41" s="198"/>
      <c r="DF41" s="198"/>
      <c r="DG41" s="200"/>
      <c r="DH41" s="200"/>
      <c r="DI41" s="200"/>
      <c r="DJ41" s="198"/>
      <c r="DK41" s="316"/>
      <c r="DL41" s="42" t="s">
        <v>210</v>
      </c>
      <c r="DM41" s="42"/>
      <c r="DN41" s="42"/>
      <c r="DO41" s="42"/>
      <c r="DP41" s="42"/>
      <c r="DQ41" s="42"/>
      <c r="DR41" s="42"/>
      <c r="DS41" s="42"/>
      <c r="DT41" s="200"/>
      <c r="DU41" s="200"/>
      <c r="DV41" s="200"/>
      <c r="DW41" s="200"/>
      <c r="DX41" s="341"/>
      <c r="DY41" s="341"/>
      <c r="DZ41" s="341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98" t="s">
        <v>290</v>
      </c>
      <c r="EM41" s="362"/>
      <c r="EN41" s="362"/>
      <c r="EO41" s="362"/>
      <c r="EP41" s="362"/>
      <c r="EQ41" s="362"/>
      <c r="ER41" s="362"/>
      <c r="ES41" s="362"/>
      <c r="ET41" s="353"/>
      <c r="EU41" s="353"/>
      <c r="EV41" s="162"/>
      <c r="EW41" s="162"/>
      <c r="EX41" s="162"/>
      <c r="EY41" s="363"/>
      <c r="EZ41" s="363"/>
      <c r="FA41" s="314"/>
      <c r="FB41" s="344"/>
      <c r="FC41" s="344"/>
      <c r="FD41" s="344"/>
      <c r="FE41" s="344"/>
      <c r="FF41" s="344"/>
      <c r="FG41" s="344"/>
      <c r="FH41" s="344"/>
      <c r="FX41" s="198" t="s">
        <v>221</v>
      </c>
      <c r="FY41" s="202"/>
      <c r="FZ41" s="345"/>
      <c r="GA41" s="345"/>
      <c r="GB41" s="345"/>
      <c r="GC41" s="345"/>
      <c r="GD41" s="345"/>
      <c r="GE41" s="345"/>
      <c r="GF41" s="345"/>
      <c r="GG41" s="4"/>
      <c r="GH41" s="4"/>
      <c r="GI41" s="4"/>
      <c r="GJ41" s="78"/>
      <c r="GK41" s="51"/>
      <c r="GL41" s="51"/>
      <c r="GM41" s="51"/>
      <c r="GN41" s="51"/>
      <c r="GO41" s="51"/>
      <c r="GP41" s="70"/>
      <c r="GQ41" s="70"/>
      <c r="GR41" s="58"/>
      <c r="GS41" s="51"/>
      <c r="GT41" s="19"/>
      <c r="GU41" s="19"/>
      <c r="GV41" s="19"/>
      <c r="GW41" s="51"/>
    </row>
    <row r="42" spans="3:205" ht="12.75">
      <c r="C42" s="202" t="s">
        <v>117</v>
      </c>
      <c r="D42" s="202"/>
      <c r="E42" s="202"/>
      <c r="F42" s="202"/>
      <c r="G42" s="202"/>
      <c r="H42" s="202"/>
      <c r="I42" s="202"/>
      <c r="J42" s="202"/>
      <c r="K42" s="317"/>
      <c r="L42" s="200"/>
      <c r="M42" s="200"/>
      <c r="N42" s="200"/>
      <c r="O42" s="162"/>
      <c r="P42" s="162"/>
      <c r="Q42" s="200"/>
      <c r="R42" s="202" t="s">
        <v>127</v>
      </c>
      <c r="S42" s="202"/>
      <c r="T42" s="202"/>
      <c r="U42" s="202"/>
      <c r="V42" s="202"/>
      <c r="W42" s="202"/>
      <c r="X42" s="202"/>
      <c r="Y42" s="202"/>
      <c r="Z42" s="317"/>
      <c r="AA42" s="200"/>
      <c r="AB42" s="200"/>
      <c r="AC42" s="200"/>
      <c r="AD42" s="200"/>
      <c r="AE42" s="199"/>
      <c r="AH42" s="906" t="s">
        <v>284</v>
      </c>
      <c r="AI42" s="906"/>
      <c r="AJ42" s="906"/>
      <c r="AK42" s="906"/>
      <c r="AL42" s="906"/>
      <c r="AM42" s="906"/>
      <c r="AN42" s="906"/>
      <c r="AO42" s="906"/>
      <c r="AP42" s="906"/>
      <c r="AQ42" s="105"/>
      <c r="AR42" s="105"/>
      <c r="AS42" s="105"/>
      <c r="AT42" s="105"/>
      <c r="AU42" s="105"/>
      <c r="AV42" s="4"/>
      <c r="AY42" s="85"/>
      <c r="BT42" s="103"/>
      <c r="BU42" s="1"/>
      <c r="BV42" s="199" t="s">
        <v>142</v>
      </c>
      <c r="BW42" s="199"/>
      <c r="BX42" s="199"/>
      <c r="BY42" s="199"/>
      <c r="BZ42" s="199"/>
      <c r="CA42" s="199"/>
      <c r="CB42" s="199"/>
      <c r="CC42" s="199"/>
      <c r="CD42" s="198"/>
      <c r="CE42" s="200"/>
      <c r="CF42" s="165"/>
      <c r="CG42" s="165"/>
      <c r="CH42" s="162"/>
      <c r="CI42" s="162"/>
      <c r="CJ42" s="162"/>
      <c r="CK42" s="162"/>
      <c r="CL42" s="162"/>
      <c r="CM42" s="162"/>
      <c r="CN42" s="162"/>
      <c r="CO42" s="162"/>
      <c r="CP42" s="316"/>
      <c r="CQ42" s="316"/>
      <c r="CR42" s="316"/>
      <c r="CS42" s="316"/>
      <c r="CT42" s="316"/>
      <c r="CU42" s="316"/>
      <c r="CV42" s="316"/>
      <c r="CW42" s="316"/>
      <c r="CX42" s="316"/>
      <c r="CY42" s="202" t="s">
        <v>171</v>
      </c>
      <c r="CZ42" s="202"/>
      <c r="DA42" s="202"/>
      <c r="DB42" s="202"/>
      <c r="DC42" s="202"/>
      <c r="DD42" s="202"/>
      <c r="DE42" s="202"/>
      <c r="DF42" s="202"/>
      <c r="DG42" s="317"/>
      <c r="DH42" s="200"/>
      <c r="DI42" s="200"/>
      <c r="DJ42" s="200"/>
      <c r="DK42" s="316"/>
      <c r="DL42" s="198" t="s">
        <v>233</v>
      </c>
      <c r="DM42" s="201"/>
      <c r="DN42" s="198"/>
      <c r="DO42" s="198"/>
      <c r="DP42" s="198"/>
      <c r="DQ42" s="198"/>
      <c r="DR42" s="198"/>
      <c r="DS42" s="198"/>
      <c r="DT42" s="317"/>
      <c r="DU42" s="200"/>
      <c r="DV42" s="200"/>
      <c r="DW42" s="200"/>
      <c r="DX42" s="341"/>
      <c r="DY42" s="341"/>
      <c r="DZ42" s="341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98" t="s">
        <v>293</v>
      </c>
      <c r="EM42" s="362"/>
      <c r="EN42" s="362"/>
      <c r="EO42" s="362"/>
      <c r="EP42" s="362"/>
      <c r="EQ42" s="362"/>
      <c r="ER42" s="362"/>
      <c r="ES42" s="362"/>
      <c r="ET42" s="353"/>
      <c r="EU42" s="353"/>
      <c r="EV42" s="162"/>
      <c r="EW42" s="162"/>
      <c r="EX42" s="162"/>
      <c r="EY42" s="363"/>
      <c r="EZ42" s="363"/>
      <c r="FA42" s="162"/>
      <c r="FB42" s="162"/>
      <c r="FX42" s="198" t="s">
        <v>147</v>
      </c>
      <c r="FY42" s="202"/>
      <c r="FZ42" s="345"/>
      <c r="GA42" s="345"/>
      <c r="GB42" s="345"/>
      <c r="GC42" s="345"/>
      <c r="GD42" s="345"/>
      <c r="GE42" s="345"/>
      <c r="GF42" s="345"/>
      <c r="GG42" s="4"/>
      <c r="GH42" s="4"/>
      <c r="GI42" s="4"/>
      <c r="GJ42" s="78"/>
      <c r="GK42" s="51"/>
      <c r="GL42" s="51"/>
      <c r="GM42" s="51"/>
      <c r="GN42" s="51"/>
      <c r="GO42" s="51"/>
      <c r="GP42" s="70"/>
      <c r="GQ42" s="70"/>
      <c r="GR42" s="58"/>
      <c r="GS42" s="51"/>
      <c r="GT42" s="19"/>
      <c r="GU42" s="19"/>
      <c r="GV42" s="19"/>
      <c r="GW42" s="51"/>
    </row>
    <row r="43" spans="3:205" ht="12.75">
      <c r="C43" s="202" t="s">
        <v>116</v>
      </c>
      <c r="D43" s="230"/>
      <c r="E43" s="230"/>
      <c r="F43" s="230"/>
      <c r="G43" s="230"/>
      <c r="H43" s="230"/>
      <c r="I43" s="165"/>
      <c r="J43" s="165"/>
      <c r="K43" s="165"/>
      <c r="L43" s="165"/>
      <c r="M43" s="165"/>
      <c r="N43" s="165"/>
      <c r="O43" s="162"/>
      <c r="P43" s="162"/>
      <c r="Q43" s="165"/>
      <c r="R43" s="202" t="s">
        <v>128</v>
      </c>
      <c r="S43" s="230"/>
      <c r="T43" s="230"/>
      <c r="U43" s="230"/>
      <c r="V43" s="230"/>
      <c r="W43" s="230"/>
      <c r="X43" s="165"/>
      <c r="Y43" s="165"/>
      <c r="Z43" s="165"/>
      <c r="AA43" s="165"/>
      <c r="AB43" s="165"/>
      <c r="AC43" s="165"/>
      <c r="AD43" s="165"/>
      <c r="AE43" s="199"/>
      <c r="AH43" s="908" t="s">
        <v>285</v>
      </c>
      <c r="AI43" s="908"/>
      <c r="AJ43" s="908"/>
      <c r="AK43" s="908"/>
      <c r="AL43" s="908"/>
      <c r="AM43" s="908"/>
      <c r="AN43" s="908"/>
      <c r="AO43" s="908"/>
      <c r="AP43" s="908"/>
      <c r="AQ43" s="908"/>
      <c r="AR43" s="908"/>
      <c r="AS43" s="908"/>
      <c r="AT43" s="906"/>
      <c r="AU43" s="105"/>
      <c r="AV43" s="4"/>
      <c r="AY43" s="88"/>
      <c r="BT43" s="103"/>
      <c r="BU43" s="1"/>
      <c r="BV43" s="198" t="s">
        <v>138</v>
      </c>
      <c r="BW43" s="353"/>
      <c r="BX43" s="353"/>
      <c r="BY43" s="353"/>
      <c r="BZ43" s="353"/>
      <c r="CA43" s="203"/>
      <c r="CB43" s="203"/>
      <c r="CC43" s="203"/>
      <c r="CD43" s="203"/>
      <c r="CE43" s="203"/>
      <c r="CF43" s="203"/>
      <c r="CG43" s="203"/>
      <c r="CH43" s="162"/>
      <c r="CI43" s="162"/>
      <c r="CJ43" s="162"/>
      <c r="CK43" s="162"/>
      <c r="CL43" s="162"/>
      <c r="CM43" s="162"/>
      <c r="CN43" s="162"/>
      <c r="CO43" s="162"/>
      <c r="CP43" s="316"/>
      <c r="CQ43" s="316"/>
      <c r="CR43" s="316"/>
      <c r="CS43" s="316"/>
      <c r="CT43" s="316"/>
      <c r="CU43" s="316"/>
      <c r="CV43" s="316"/>
      <c r="CW43" s="316"/>
      <c r="CX43" s="316"/>
      <c r="CY43" s="202" t="s">
        <v>219</v>
      </c>
      <c r="CZ43" s="230"/>
      <c r="DA43" s="230"/>
      <c r="DB43" s="230"/>
      <c r="DC43" s="230"/>
      <c r="DD43" s="230"/>
      <c r="DE43" s="165"/>
      <c r="DF43" s="165"/>
      <c r="DG43" s="165"/>
      <c r="DH43" s="165"/>
      <c r="DI43" s="165"/>
      <c r="DJ43" s="200"/>
      <c r="DK43" s="316"/>
      <c r="DL43" s="202" t="s">
        <v>167</v>
      </c>
      <c r="DM43" s="202"/>
      <c r="DN43" s="202"/>
      <c r="DO43" s="202"/>
      <c r="DP43" s="202"/>
      <c r="DQ43" s="202"/>
      <c r="DR43" s="202"/>
      <c r="DS43" s="202"/>
      <c r="DT43" s="165"/>
      <c r="DU43" s="165"/>
      <c r="DV43" s="165"/>
      <c r="DW43" s="165"/>
      <c r="DX43" s="341"/>
      <c r="DY43" s="341"/>
      <c r="DZ43" s="341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98" t="s">
        <v>294</v>
      </c>
      <c r="EM43" s="362"/>
      <c r="EN43" s="362"/>
      <c r="EO43" s="362"/>
      <c r="EP43" s="362"/>
      <c r="EQ43" s="362"/>
      <c r="ER43" s="362"/>
      <c r="ES43" s="362"/>
      <c r="ET43" s="353"/>
      <c r="EU43" s="353"/>
      <c r="EV43" s="162"/>
      <c r="EW43" s="162"/>
      <c r="EX43" s="162"/>
      <c r="EY43" s="317"/>
      <c r="EZ43" s="317"/>
      <c r="FA43" s="162"/>
      <c r="FB43" s="162"/>
      <c r="FX43" s="198" t="s">
        <v>186</v>
      </c>
      <c r="FY43" s="202"/>
      <c r="FZ43" s="345"/>
      <c r="GA43" s="345"/>
      <c r="GB43" s="345"/>
      <c r="GC43" s="345"/>
      <c r="GD43" s="345"/>
      <c r="GE43" s="345"/>
      <c r="GF43" s="345"/>
      <c r="GG43" s="4"/>
      <c r="GH43" s="4"/>
      <c r="GI43" s="4"/>
      <c r="GJ43" s="78"/>
      <c r="GK43" s="51"/>
      <c r="GL43" s="51"/>
      <c r="GM43" s="51"/>
      <c r="GN43" s="51"/>
      <c r="GO43" s="51"/>
      <c r="GP43" s="70"/>
      <c r="GQ43" s="70"/>
      <c r="GR43" s="58"/>
      <c r="GS43" s="51"/>
      <c r="GT43" s="19"/>
      <c r="GU43" s="19"/>
      <c r="GV43" s="19"/>
      <c r="GW43" s="51"/>
    </row>
    <row r="44" spans="3:205" ht="12.75">
      <c r="C44" s="198" t="s">
        <v>119</v>
      </c>
      <c r="D44" s="353"/>
      <c r="E44" s="353"/>
      <c r="F44" s="353"/>
      <c r="G44" s="353"/>
      <c r="H44" s="203"/>
      <c r="I44" s="203"/>
      <c r="J44" s="203"/>
      <c r="K44" s="203"/>
      <c r="L44" s="203"/>
      <c r="M44" s="203"/>
      <c r="N44" s="203"/>
      <c r="O44" s="162"/>
      <c r="P44" s="162"/>
      <c r="Q44" s="203"/>
      <c r="R44" s="198" t="s">
        <v>129</v>
      </c>
      <c r="S44" s="353"/>
      <c r="T44" s="353"/>
      <c r="U44" s="353"/>
      <c r="V44" s="353"/>
      <c r="W44" s="203"/>
      <c r="X44" s="203"/>
      <c r="Y44" s="203"/>
      <c r="Z44" s="203"/>
      <c r="AA44" s="203"/>
      <c r="AB44" s="203"/>
      <c r="AC44" s="203"/>
      <c r="AD44" s="203"/>
      <c r="AE44" s="199"/>
      <c r="AH44" s="908" t="s">
        <v>286</v>
      </c>
      <c r="AI44" s="908"/>
      <c r="AJ44" s="908"/>
      <c r="AK44" s="908"/>
      <c r="AL44" s="908"/>
      <c r="AM44" s="908"/>
      <c r="AN44" s="908"/>
      <c r="AO44" s="908"/>
      <c r="AP44" s="908"/>
      <c r="AQ44" s="908"/>
      <c r="AR44" s="908"/>
      <c r="AS44" s="908"/>
      <c r="AT44" s="906"/>
      <c r="AU44" s="906"/>
      <c r="AV44" s="908"/>
      <c r="AW44" s="4"/>
      <c r="AX44" s="4"/>
      <c r="AY44" s="85"/>
      <c r="BT44" s="103"/>
      <c r="BU44" s="1"/>
      <c r="BV44" s="198" t="s">
        <v>200</v>
      </c>
      <c r="BW44" s="198"/>
      <c r="BX44" s="198"/>
      <c r="BY44" s="198"/>
      <c r="BZ44" s="198"/>
      <c r="CA44" s="199"/>
      <c r="CB44" s="198"/>
      <c r="CC44" s="198"/>
      <c r="CD44" s="200"/>
      <c r="CE44" s="165"/>
      <c r="CF44" s="165"/>
      <c r="CG44" s="165"/>
      <c r="CH44" s="162"/>
      <c r="CI44" s="162"/>
      <c r="CJ44" s="162"/>
      <c r="CK44" s="162"/>
      <c r="CL44" s="162"/>
      <c r="CM44" s="162"/>
      <c r="CN44" s="162"/>
      <c r="CO44" s="162"/>
      <c r="CP44" s="316"/>
      <c r="CQ44" s="316"/>
      <c r="CR44" s="316"/>
      <c r="CS44" s="316"/>
      <c r="CT44" s="316"/>
      <c r="CU44" s="316"/>
      <c r="CV44" s="316"/>
      <c r="CW44" s="316"/>
      <c r="CX44" s="316"/>
      <c r="CY44" s="198" t="s">
        <v>235</v>
      </c>
      <c r="CZ44" s="353"/>
      <c r="DA44" s="353"/>
      <c r="DB44" s="353"/>
      <c r="DC44" s="353"/>
      <c r="DD44" s="203"/>
      <c r="DE44" s="203"/>
      <c r="DF44" s="203"/>
      <c r="DG44" s="203"/>
      <c r="DH44" s="203"/>
      <c r="DI44" s="203"/>
      <c r="DJ44" s="165"/>
      <c r="DK44" s="316"/>
      <c r="DL44" s="202" t="s">
        <v>220</v>
      </c>
      <c r="DM44" s="230"/>
      <c r="DN44" s="230"/>
      <c r="DO44" s="230"/>
      <c r="DP44" s="230"/>
      <c r="DQ44" s="230"/>
      <c r="DR44" s="165"/>
      <c r="DS44" s="165"/>
      <c r="DT44" s="203"/>
      <c r="DU44" s="203"/>
      <c r="DV44" s="203"/>
      <c r="DW44" s="203"/>
      <c r="DX44" s="341"/>
      <c r="DY44" s="341"/>
      <c r="DZ44" s="341"/>
      <c r="EA44" s="162"/>
      <c r="EB44" s="162"/>
      <c r="EC44" s="162"/>
      <c r="ED44" s="345"/>
      <c r="EE44" s="345"/>
      <c r="EF44" s="345"/>
      <c r="EG44" s="345"/>
      <c r="EH44" s="345"/>
      <c r="EI44" s="345"/>
      <c r="EJ44" s="345"/>
      <c r="EK44" s="345"/>
      <c r="EL44" s="198" t="s">
        <v>295</v>
      </c>
      <c r="EM44" s="362"/>
      <c r="EN44" s="362"/>
      <c r="EO44" s="362"/>
      <c r="EP44" s="362"/>
      <c r="EQ44" s="362"/>
      <c r="ER44" s="362"/>
      <c r="ES44" s="362"/>
      <c r="ET44" s="353"/>
      <c r="EU44" s="353"/>
      <c r="EV44" s="162"/>
      <c r="EW44" s="162"/>
      <c r="EX44" s="162"/>
      <c r="EY44" s="317"/>
      <c r="EZ44" s="317"/>
      <c r="FA44" s="162"/>
      <c r="FB44" s="162"/>
      <c r="FX44" s="198" t="s">
        <v>201</v>
      </c>
      <c r="FY44" s="202"/>
      <c r="FZ44" s="345"/>
      <c r="GA44" s="345"/>
      <c r="GB44" s="345"/>
      <c r="GC44" s="345"/>
      <c r="GD44" s="345"/>
      <c r="GE44" s="345"/>
      <c r="GF44" s="345"/>
      <c r="GG44" s="4"/>
      <c r="GH44" s="4"/>
      <c r="GI44" s="4"/>
      <c r="GJ44" s="78"/>
      <c r="GK44" s="51"/>
      <c r="GL44" s="51"/>
      <c r="GM44" s="51" t="s">
        <v>52</v>
      </c>
      <c r="GN44" s="51"/>
      <c r="GO44" s="51"/>
      <c r="GP44" s="70"/>
      <c r="GQ44" s="70"/>
      <c r="GR44" s="58"/>
      <c r="GS44" s="51"/>
      <c r="GT44" s="19"/>
      <c r="GU44" s="19"/>
      <c r="GV44" s="19"/>
      <c r="GW44" s="51"/>
    </row>
    <row r="45" spans="3:205" ht="12.75">
      <c r="C45" s="198" t="s">
        <v>306</v>
      </c>
      <c r="D45" s="198"/>
      <c r="E45" s="198"/>
      <c r="F45" s="198"/>
      <c r="G45" s="198"/>
      <c r="H45" s="199"/>
      <c r="I45" s="198"/>
      <c r="J45" s="198"/>
      <c r="K45" s="200"/>
      <c r="L45" s="165"/>
      <c r="M45" s="165"/>
      <c r="N45" s="165"/>
      <c r="O45" s="162"/>
      <c r="P45" s="162"/>
      <c r="Q45" s="165"/>
      <c r="R45" s="198" t="s">
        <v>64</v>
      </c>
      <c r="S45" s="198"/>
      <c r="T45" s="198"/>
      <c r="U45" s="198"/>
      <c r="V45" s="198"/>
      <c r="W45" s="199"/>
      <c r="X45" s="198"/>
      <c r="Y45" s="198"/>
      <c r="Z45" s="200"/>
      <c r="AA45" s="165"/>
      <c r="AB45" s="165"/>
      <c r="AC45" s="165"/>
      <c r="AD45" s="165"/>
      <c r="AE45" s="165"/>
      <c r="AH45" s="906" t="s">
        <v>282</v>
      </c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906"/>
      <c r="AT45" s="906"/>
      <c r="AU45" s="105"/>
      <c r="AV45" s="4"/>
      <c r="AY45" s="88"/>
      <c r="BT45" s="103"/>
      <c r="BU45" s="1"/>
      <c r="BV45" s="202" t="s">
        <v>139</v>
      </c>
      <c r="BW45" s="202"/>
      <c r="BX45" s="202"/>
      <c r="BY45" s="202"/>
      <c r="BZ45" s="202"/>
      <c r="CA45" s="202"/>
      <c r="CB45" s="202"/>
      <c r="CC45" s="202"/>
      <c r="CD45" s="202"/>
      <c r="CE45" s="198"/>
      <c r="CF45" s="198"/>
      <c r="CG45" s="201"/>
      <c r="CH45" s="162"/>
      <c r="CI45" s="162"/>
      <c r="CJ45" s="162"/>
      <c r="CK45" s="162"/>
      <c r="CL45" s="162"/>
      <c r="CM45" s="162"/>
      <c r="CN45" s="162"/>
      <c r="CO45" s="162"/>
      <c r="CP45" s="316"/>
      <c r="CQ45" s="316"/>
      <c r="CR45" s="316"/>
      <c r="CS45" s="316"/>
      <c r="CT45" s="316"/>
      <c r="CU45" s="316"/>
      <c r="CV45" s="316"/>
      <c r="CW45" s="316"/>
      <c r="CX45" s="316"/>
      <c r="CY45" s="198" t="s">
        <v>155</v>
      </c>
      <c r="CZ45" s="198"/>
      <c r="DA45" s="198"/>
      <c r="DB45" s="198"/>
      <c r="DC45" s="198"/>
      <c r="DD45" s="199"/>
      <c r="DE45" s="198"/>
      <c r="DF45" s="198"/>
      <c r="DG45" s="200"/>
      <c r="DH45" s="165"/>
      <c r="DI45" s="165"/>
      <c r="DJ45" s="203"/>
      <c r="DK45" s="316"/>
      <c r="DL45" s="198" t="s">
        <v>185</v>
      </c>
      <c r="DM45" s="353"/>
      <c r="DN45" s="353"/>
      <c r="DO45" s="353"/>
      <c r="DP45" s="353"/>
      <c r="DQ45" s="203"/>
      <c r="DR45" s="203"/>
      <c r="DS45" s="203"/>
      <c r="DT45" s="200"/>
      <c r="DU45" s="165"/>
      <c r="DV45" s="165"/>
      <c r="DW45" s="165"/>
      <c r="DX45" s="341"/>
      <c r="DY45" s="341"/>
      <c r="DZ45" s="341"/>
      <c r="EA45" s="162"/>
      <c r="EB45" s="162"/>
      <c r="EC45" s="162"/>
      <c r="ED45" s="345"/>
      <c r="EE45" s="345"/>
      <c r="EF45" s="345"/>
      <c r="EG45" s="345"/>
      <c r="EH45" s="345"/>
      <c r="EI45" s="345"/>
      <c r="EJ45" s="345"/>
      <c r="EK45" s="345"/>
      <c r="EL45" s="198" t="s">
        <v>296</v>
      </c>
      <c r="EM45" s="362"/>
      <c r="EN45" s="362"/>
      <c r="EO45" s="362"/>
      <c r="EP45" s="362"/>
      <c r="EQ45" s="362"/>
      <c r="ER45" s="362"/>
      <c r="ES45" s="362"/>
      <c r="ET45" s="353"/>
      <c r="EU45" s="353"/>
      <c r="EV45" s="162"/>
      <c r="EW45" s="162"/>
      <c r="EX45" s="162"/>
      <c r="EY45" s="317"/>
      <c r="EZ45" s="317"/>
      <c r="FA45" s="162"/>
      <c r="FB45" s="162"/>
      <c r="FX45" s="202" t="s">
        <v>148</v>
      </c>
      <c r="FY45" s="202"/>
      <c r="FZ45" s="345"/>
      <c r="GA45" s="345"/>
      <c r="GB45" s="345"/>
      <c r="GC45" s="345"/>
      <c r="GD45" s="345"/>
      <c r="GE45" s="345"/>
      <c r="GF45" s="345"/>
      <c r="GG45" s="4"/>
      <c r="GH45" s="4"/>
      <c r="GI45" s="4"/>
      <c r="GJ45" s="78"/>
      <c r="GK45" s="51"/>
      <c r="GL45" s="51"/>
      <c r="GM45" s="51"/>
      <c r="GN45" s="51"/>
      <c r="GO45" s="51"/>
      <c r="GP45" s="70"/>
      <c r="GQ45" s="70"/>
      <c r="GR45" s="58"/>
      <c r="GS45" s="51"/>
      <c r="GT45" s="19"/>
      <c r="GU45" s="19"/>
      <c r="GV45" s="19"/>
      <c r="GW45" s="51"/>
    </row>
    <row r="46" spans="3:205" ht="12.75">
      <c r="C46" s="202" t="s">
        <v>118</v>
      </c>
      <c r="D46" s="202"/>
      <c r="E46" s="202"/>
      <c r="F46" s="202"/>
      <c r="G46" s="202"/>
      <c r="H46" s="202"/>
      <c r="I46" s="202"/>
      <c r="J46" s="202"/>
      <c r="K46" s="202"/>
      <c r="L46" s="198"/>
      <c r="M46" s="198"/>
      <c r="N46" s="201"/>
      <c r="O46" s="162"/>
      <c r="P46" s="162"/>
      <c r="Q46" s="200"/>
      <c r="R46" s="202" t="s">
        <v>203</v>
      </c>
      <c r="S46" s="202"/>
      <c r="T46" s="202"/>
      <c r="U46" s="202"/>
      <c r="V46" s="202"/>
      <c r="W46" s="202"/>
      <c r="X46" s="202"/>
      <c r="Y46" s="202"/>
      <c r="Z46" s="202"/>
      <c r="AA46" s="198"/>
      <c r="AB46" s="198"/>
      <c r="AC46" s="201"/>
      <c r="AD46" s="200"/>
      <c r="AE46" s="165"/>
      <c r="AH46" s="906" t="s">
        <v>281</v>
      </c>
      <c r="AI46" s="906"/>
      <c r="AJ46" s="906"/>
      <c r="AK46" s="906"/>
      <c r="AL46" s="906"/>
      <c r="AM46" s="906"/>
      <c r="AN46" s="906"/>
      <c r="AO46" s="906"/>
      <c r="AP46" s="906"/>
      <c r="AQ46" s="105"/>
      <c r="AR46" s="105"/>
      <c r="AS46" s="105"/>
      <c r="AT46" s="105"/>
      <c r="AU46" s="105"/>
      <c r="AV46" s="4"/>
      <c r="AY46" s="85"/>
      <c r="BT46" s="103"/>
      <c r="BV46" s="202" t="s">
        <v>140</v>
      </c>
      <c r="BW46" s="202"/>
      <c r="BX46" s="202"/>
      <c r="BY46" s="202"/>
      <c r="BZ46" s="202"/>
      <c r="CA46" s="198"/>
      <c r="CB46" s="198"/>
      <c r="CC46" s="198"/>
      <c r="CD46" s="199"/>
      <c r="CE46" s="199"/>
      <c r="CF46" s="199"/>
      <c r="CG46" s="199"/>
      <c r="CH46" s="162"/>
      <c r="CI46" s="162"/>
      <c r="CJ46" s="162"/>
      <c r="CK46" s="162"/>
      <c r="CL46" s="162"/>
      <c r="CM46" s="162"/>
      <c r="CN46" s="162"/>
      <c r="CO46" s="162"/>
      <c r="CP46" s="316"/>
      <c r="CQ46" s="316"/>
      <c r="CR46" s="316"/>
      <c r="CS46" s="316"/>
      <c r="CT46" s="316"/>
      <c r="CU46" s="316"/>
      <c r="CV46" s="316"/>
      <c r="CW46" s="316"/>
      <c r="CX46" s="316"/>
      <c r="CY46" s="202" t="s">
        <v>150</v>
      </c>
      <c r="CZ46" s="202"/>
      <c r="DA46" s="202"/>
      <c r="DB46" s="202"/>
      <c r="DC46" s="202"/>
      <c r="DD46" s="202"/>
      <c r="DE46" s="202"/>
      <c r="DF46" s="202"/>
      <c r="DG46" s="202"/>
      <c r="DH46" s="198"/>
      <c r="DI46" s="198"/>
      <c r="DJ46" s="165"/>
      <c r="DK46" s="316"/>
      <c r="DL46" s="202" t="s">
        <v>168</v>
      </c>
      <c r="DM46" s="202"/>
      <c r="DN46" s="202"/>
      <c r="DO46" s="198"/>
      <c r="DP46" s="198"/>
      <c r="DQ46" s="199"/>
      <c r="DR46" s="198"/>
      <c r="DS46" s="198"/>
      <c r="DX46" s="341"/>
      <c r="DY46" s="341"/>
      <c r="DZ46" s="341"/>
      <c r="EA46" s="345"/>
      <c r="EB46" s="345"/>
      <c r="EC46" s="345"/>
      <c r="ED46" s="345"/>
      <c r="EE46" s="345"/>
      <c r="EF46" s="345"/>
      <c r="EG46" s="345"/>
      <c r="EH46" s="345"/>
      <c r="EI46" s="345"/>
      <c r="EJ46" s="345"/>
      <c r="EK46" s="345"/>
      <c r="EL46" s="198" t="s">
        <v>297</v>
      </c>
      <c r="EM46" s="362"/>
      <c r="EN46" s="362"/>
      <c r="EO46" s="362"/>
      <c r="EP46" s="362"/>
      <c r="EQ46" s="362"/>
      <c r="ER46" s="362"/>
      <c r="ES46" s="362"/>
      <c r="ET46" s="353"/>
      <c r="EU46" s="353"/>
      <c r="EV46" s="162"/>
      <c r="EW46" s="162"/>
      <c r="EX46" s="162"/>
      <c r="EY46" s="317"/>
      <c r="EZ46" s="317"/>
      <c r="FA46" s="162"/>
      <c r="FB46" s="162"/>
      <c r="FX46" s="453" t="s">
        <v>270</v>
      </c>
      <c r="FY46" s="453"/>
      <c r="FZ46" s="454"/>
      <c r="GA46" s="454"/>
      <c r="GB46" s="454"/>
      <c r="GC46" s="454"/>
      <c r="GD46" s="454"/>
      <c r="GE46" s="454"/>
      <c r="GF46" s="345"/>
      <c r="GG46" s="4"/>
      <c r="GH46" s="4"/>
      <c r="GI46" s="4"/>
      <c r="GJ46" s="78"/>
      <c r="GK46" s="51"/>
      <c r="GL46" s="51"/>
      <c r="GM46" s="51"/>
      <c r="GN46" s="51"/>
      <c r="GO46" s="51"/>
      <c r="GP46" s="70"/>
      <c r="GQ46" s="70"/>
      <c r="GR46" s="58"/>
      <c r="GS46" s="51"/>
      <c r="GT46" s="19"/>
      <c r="GU46" s="19"/>
      <c r="GV46" s="19"/>
      <c r="GW46" s="51"/>
    </row>
    <row r="47" spans="3:205" ht="12.75">
      <c r="C47" s="202" t="s">
        <v>114</v>
      </c>
      <c r="D47" s="202"/>
      <c r="E47" s="202"/>
      <c r="F47" s="202"/>
      <c r="G47" s="202"/>
      <c r="H47" s="198"/>
      <c r="I47" s="198"/>
      <c r="J47" s="198"/>
      <c r="K47" s="199"/>
      <c r="L47" s="199"/>
      <c r="M47" s="199"/>
      <c r="N47" s="199"/>
      <c r="O47" s="162"/>
      <c r="P47" s="162"/>
      <c r="Q47" s="199"/>
      <c r="R47" s="202" t="s">
        <v>130</v>
      </c>
      <c r="S47" s="202"/>
      <c r="T47" s="202"/>
      <c r="U47" s="202"/>
      <c r="V47" s="202"/>
      <c r="W47" s="198"/>
      <c r="X47" s="198"/>
      <c r="Y47" s="198"/>
      <c r="Z47" s="199"/>
      <c r="AA47" s="199"/>
      <c r="AB47" s="199"/>
      <c r="AC47" s="199"/>
      <c r="AD47" s="199"/>
      <c r="AE47" s="165"/>
      <c r="AH47" s="906" t="s">
        <v>287</v>
      </c>
      <c r="AI47" s="906"/>
      <c r="AJ47" s="906"/>
      <c r="AK47" s="906"/>
      <c r="AL47" s="906"/>
      <c r="AM47" s="906"/>
      <c r="AN47" s="906"/>
      <c r="AO47" s="906"/>
      <c r="AP47" s="906"/>
      <c r="AQ47" s="906"/>
      <c r="AR47" s="906"/>
      <c r="AS47" s="906"/>
      <c r="AT47" s="105"/>
      <c r="AU47" s="105"/>
      <c r="AV47" s="4"/>
      <c r="AY47" s="85"/>
      <c r="BV47" t="s">
        <v>141</v>
      </c>
      <c r="CI47" s="162"/>
      <c r="CJ47" s="162"/>
      <c r="CK47" s="162"/>
      <c r="CL47" s="162"/>
      <c r="CM47" s="162"/>
      <c r="CN47" s="162"/>
      <c r="CO47" s="162"/>
      <c r="CP47" s="316"/>
      <c r="CQ47" s="316"/>
      <c r="CR47" s="316"/>
      <c r="CS47" s="316"/>
      <c r="CT47" s="316"/>
      <c r="CU47" s="316"/>
      <c r="CV47" s="316"/>
      <c r="CW47" s="316"/>
      <c r="CX47" s="316"/>
      <c r="CY47" s="199" t="s">
        <v>179</v>
      </c>
      <c r="CZ47" s="199"/>
      <c r="DA47" s="199"/>
      <c r="DB47" s="199"/>
      <c r="DC47" s="198"/>
      <c r="DD47" s="198"/>
      <c r="DE47" s="198"/>
      <c r="DF47" s="199"/>
      <c r="DG47" s="199"/>
      <c r="DH47" s="316"/>
      <c r="DI47" s="199"/>
      <c r="DJ47" s="201"/>
      <c r="DK47" s="316"/>
      <c r="DL47" s="202" t="s">
        <v>169</v>
      </c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198" t="s">
        <v>298</v>
      </c>
      <c r="EM47" s="362"/>
      <c r="EN47" s="362"/>
      <c r="EO47" s="362"/>
      <c r="EP47" s="362"/>
      <c r="EQ47" s="362"/>
      <c r="ER47" s="362"/>
      <c r="ES47" s="362"/>
      <c r="ET47" s="353"/>
      <c r="EU47" s="353"/>
      <c r="EV47" s="162"/>
      <c r="EW47" s="162"/>
      <c r="EX47" s="345"/>
      <c r="EY47" s="317"/>
      <c r="EZ47" s="317"/>
      <c r="FA47" s="365"/>
      <c r="FB47" s="365"/>
      <c r="FC47" s="61"/>
      <c r="FD47" s="61"/>
      <c r="FE47" s="61"/>
      <c r="FF47" s="61"/>
      <c r="FG47" s="61"/>
      <c r="FH47" s="61"/>
      <c r="FI47" s="61"/>
      <c r="FX47" s="453" t="s">
        <v>149</v>
      </c>
      <c r="FY47" s="453"/>
      <c r="FZ47" s="454"/>
      <c r="GA47" s="454"/>
      <c r="GB47" s="454"/>
      <c r="GC47" s="454"/>
      <c r="GD47" s="454"/>
      <c r="GE47" s="454"/>
      <c r="GF47" s="345"/>
      <c r="GG47" s="4"/>
      <c r="GH47" s="4"/>
      <c r="GI47" s="4"/>
      <c r="GJ47" s="78"/>
      <c r="GK47" s="51"/>
      <c r="GL47" s="51"/>
      <c r="GM47" s="51"/>
      <c r="GN47" s="51"/>
      <c r="GO47" s="51"/>
      <c r="GP47" s="70"/>
      <c r="GQ47" s="70"/>
      <c r="GR47" s="58"/>
      <c r="GS47" s="51"/>
      <c r="GT47" s="19"/>
      <c r="GU47" s="19"/>
      <c r="GV47" s="19"/>
      <c r="GW47" s="51"/>
    </row>
    <row r="48" spans="3:205" ht="12.75">
      <c r="C48" s="199" t="s">
        <v>87</v>
      </c>
      <c r="D48" s="199"/>
      <c r="E48" s="199"/>
      <c r="F48" s="199"/>
      <c r="G48" s="198"/>
      <c r="H48" s="198"/>
      <c r="I48" s="198"/>
      <c r="J48" s="198"/>
      <c r="K48" s="199"/>
      <c r="L48" s="199"/>
      <c r="M48" s="199"/>
      <c r="N48" s="199"/>
      <c r="O48" s="162"/>
      <c r="P48" s="162"/>
      <c r="Q48" s="199"/>
      <c r="R48" s="202" t="s">
        <v>100</v>
      </c>
      <c r="AH48" s="906" t="s">
        <v>283</v>
      </c>
      <c r="AI48" s="906"/>
      <c r="AJ48" s="906"/>
      <c r="AK48" s="906"/>
      <c r="AL48" s="906"/>
      <c r="AM48" s="906"/>
      <c r="AN48" s="906"/>
      <c r="AO48" s="906"/>
      <c r="AP48" s="906"/>
      <c r="AQ48" s="105"/>
      <c r="AR48" s="105"/>
      <c r="AS48" s="105"/>
      <c r="AT48" s="105"/>
      <c r="AU48" s="105"/>
      <c r="AV48" s="4"/>
      <c r="AY48" s="4"/>
      <c r="AZ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V48" t="s">
        <v>133</v>
      </c>
      <c r="CI48" s="162"/>
      <c r="CJ48" s="162"/>
      <c r="CK48" s="162"/>
      <c r="CL48" s="162"/>
      <c r="CM48" s="162"/>
      <c r="CN48" s="162"/>
      <c r="CO48" s="162"/>
      <c r="CP48" s="316"/>
      <c r="CQ48" s="316"/>
      <c r="CR48" s="316"/>
      <c r="CS48" s="316"/>
      <c r="CT48" s="316"/>
      <c r="CU48" s="316"/>
      <c r="CV48" s="316"/>
      <c r="CW48" s="316"/>
      <c r="CX48" s="316"/>
      <c r="CY48" t="s">
        <v>181</v>
      </c>
      <c r="CZ48" s="162"/>
      <c r="DA48" s="162"/>
      <c r="DB48" s="162"/>
      <c r="DJ48" s="199"/>
      <c r="DK48" s="316"/>
      <c r="DL48" s="202" t="s">
        <v>101</v>
      </c>
      <c r="DT48" s="199"/>
      <c r="DU48" s="316"/>
      <c r="DV48" s="162"/>
      <c r="DW48" s="162"/>
      <c r="EB48" s="366"/>
      <c r="EC48" s="366"/>
      <c r="ED48" s="366"/>
      <c r="EE48" s="366"/>
      <c r="EF48" s="366"/>
      <c r="EG48" s="366"/>
      <c r="EH48" s="366"/>
      <c r="EI48" s="366"/>
      <c r="EJ48" s="366"/>
      <c r="EK48" s="366"/>
      <c r="EL48" s="198" t="s">
        <v>299</v>
      </c>
      <c r="EM48" s="362"/>
      <c r="EN48" s="362"/>
      <c r="EO48" s="362"/>
      <c r="EP48" s="362"/>
      <c r="EQ48" s="362"/>
      <c r="ER48" s="362"/>
      <c r="ES48" s="362"/>
      <c r="ET48" s="353"/>
      <c r="EU48" s="353"/>
      <c r="EV48" s="162"/>
      <c r="EW48" s="162"/>
      <c r="EX48" s="345"/>
      <c r="EY48" s="317"/>
      <c r="EZ48" s="317"/>
      <c r="FA48" s="365"/>
      <c r="FB48" s="365"/>
      <c r="FC48" s="61"/>
      <c r="FD48" s="61"/>
      <c r="FE48" s="61"/>
      <c r="FF48" s="61"/>
      <c r="FG48" s="61"/>
      <c r="FH48" s="61"/>
      <c r="FI48" s="61"/>
      <c r="FX48" s="454" t="s">
        <v>213</v>
      </c>
      <c r="FY48" s="454"/>
      <c r="FZ48" s="454"/>
      <c r="GA48" s="454"/>
      <c r="GB48" s="454"/>
      <c r="GC48" s="454"/>
      <c r="GD48" s="454"/>
      <c r="GE48" s="454"/>
      <c r="GF48" s="345"/>
      <c r="GG48" s="4"/>
      <c r="GH48" s="4"/>
      <c r="GI48" s="4"/>
      <c r="GJ48" s="78"/>
      <c r="GK48" s="51"/>
      <c r="GL48" s="51"/>
      <c r="GM48" s="51"/>
      <c r="GN48" s="51"/>
      <c r="GO48" s="51"/>
      <c r="GP48" s="51"/>
      <c r="GQ48" s="51"/>
      <c r="GS48" s="51"/>
      <c r="GT48" s="19"/>
      <c r="GU48" s="19"/>
      <c r="GV48" s="19"/>
      <c r="GW48" s="51"/>
    </row>
    <row r="49" spans="3:205" ht="12.75">
      <c r="C49" s="198" t="s">
        <v>120</v>
      </c>
      <c r="D49" s="162"/>
      <c r="E49" s="162"/>
      <c r="F49" s="162"/>
      <c r="G49" s="162"/>
      <c r="H49" s="162"/>
      <c r="I49" s="162"/>
      <c r="J49" s="162"/>
      <c r="K49" s="199"/>
      <c r="L49" s="199"/>
      <c r="M49" s="199"/>
      <c r="N49" s="199"/>
      <c r="O49" s="162"/>
      <c r="P49" s="162"/>
      <c r="Q49" s="199"/>
      <c r="R49" s="165" t="s">
        <v>103</v>
      </c>
      <c r="S49" s="199"/>
      <c r="T49" s="199"/>
      <c r="U49" s="165"/>
      <c r="V49" s="165"/>
      <c r="W49" s="165"/>
      <c r="AF49" s="165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BI49" s="4"/>
      <c r="BJ49" s="4"/>
      <c r="BK49" s="4"/>
      <c r="BL49" s="4"/>
      <c r="BM49" s="4"/>
      <c r="BN49" s="4"/>
      <c r="BO49" s="4"/>
      <c r="BP49" s="4"/>
      <c r="BQ49" s="4"/>
      <c r="BR49" s="4"/>
      <c r="BV49" s="207" t="s">
        <v>313</v>
      </c>
      <c r="BW49" s="162"/>
      <c r="BX49" s="162"/>
      <c r="BY49" s="162"/>
      <c r="BZ49" s="162"/>
      <c r="CA49" s="162"/>
      <c r="CB49" s="162"/>
      <c r="CI49" s="162"/>
      <c r="CJ49" s="162"/>
      <c r="CK49" s="162"/>
      <c r="CL49" s="162"/>
      <c r="CM49" s="162"/>
      <c r="CN49" s="162"/>
      <c r="CO49" s="162"/>
      <c r="CP49" s="316"/>
      <c r="CQ49" s="316"/>
      <c r="CR49" s="316"/>
      <c r="CS49" s="316"/>
      <c r="CT49" s="316"/>
      <c r="CU49" s="316"/>
      <c r="CV49" s="316"/>
      <c r="CW49" s="316"/>
      <c r="CX49" s="316"/>
      <c r="CY49" s="318" t="s">
        <v>316</v>
      </c>
      <c r="CZ49" s="318"/>
      <c r="DA49" s="318"/>
      <c r="DB49" s="318"/>
      <c r="DK49" s="162"/>
      <c r="DL49" s="202" t="s">
        <v>102</v>
      </c>
      <c r="DX49" s="341"/>
      <c r="DY49" s="341"/>
      <c r="DZ49" s="341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98" t="s">
        <v>300</v>
      </c>
      <c r="EM49" s="362"/>
      <c r="EN49" s="362"/>
      <c r="EO49" s="362"/>
      <c r="EP49" s="362"/>
      <c r="EQ49" s="362"/>
      <c r="ER49" s="362"/>
      <c r="ES49" s="362"/>
      <c r="ET49" s="353"/>
      <c r="EU49" s="353"/>
      <c r="EV49" s="162"/>
      <c r="EW49" s="162"/>
      <c r="EX49" s="162"/>
      <c r="EY49" s="317"/>
      <c r="EZ49" s="317"/>
      <c r="FA49" s="162"/>
      <c r="FB49" s="162"/>
      <c r="FX49" s="345" t="s">
        <v>174</v>
      </c>
      <c r="FY49" s="345"/>
      <c r="FZ49" s="345"/>
      <c r="GA49" s="345"/>
      <c r="GB49" s="345"/>
      <c r="GC49" s="345"/>
      <c r="GD49" s="345"/>
      <c r="GE49" s="345"/>
      <c r="GF49" s="345"/>
      <c r="GG49" s="4"/>
      <c r="GH49" s="4"/>
      <c r="GI49" s="4"/>
      <c r="GJ49" s="78"/>
      <c r="GK49" s="51"/>
      <c r="GL49" s="51"/>
      <c r="GM49" s="51"/>
      <c r="GN49" s="51"/>
      <c r="GO49" s="51"/>
      <c r="GP49" s="51"/>
      <c r="GQ49" s="51"/>
      <c r="GS49" s="51"/>
      <c r="GT49" s="19"/>
      <c r="GU49" s="19"/>
      <c r="GV49" s="19"/>
      <c r="GW49" s="51"/>
    </row>
    <row r="50" spans="3:205" ht="12.75">
      <c r="C50" s="199" t="s">
        <v>315</v>
      </c>
      <c r="D50" s="199"/>
      <c r="E50" s="199"/>
      <c r="F50" s="199"/>
      <c r="G50" s="199"/>
      <c r="H50" s="199"/>
      <c r="I50" s="199"/>
      <c r="J50" s="199"/>
      <c r="K50" s="204"/>
      <c r="L50" s="204"/>
      <c r="M50" s="204"/>
      <c r="N50" s="204"/>
      <c r="O50" s="162"/>
      <c r="P50" s="162"/>
      <c r="Q50" s="204"/>
      <c r="AF50" s="165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87"/>
      <c r="AV50" s="87"/>
      <c r="BI50" s="4"/>
      <c r="BJ50" s="4"/>
      <c r="BK50" s="4"/>
      <c r="BL50" s="4"/>
      <c r="BM50" s="4"/>
      <c r="BN50" s="4"/>
      <c r="BO50" s="4"/>
      <c r="BP50" s="4"/>
      <c r="BQ50" s="4"/>
      <c r="BR50" s="4"/>
      <c r="BV50" s="165" t="s">
        <v>109</v>
      </c>
      <c r="BW50" s="199"/>
      <c r="BX50" s="199"/>
      <c r="BY50" s="165"/>
      <c r="BZ50" s="165"/>
      <c r="CA50" s="165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316"/>
      <c r="CQ50" s="316"/>
      <c r="CR50" s="316"/>
      <c r="CS50" s="316"/>
      <c r="CT50" s="316"/>
      <c r="CU50" s="316"/>
      <c r="CV50" s="316"/>
      <c r="CW50" s="316"/>
      <c r="CX50" s="316"/>
      <c r="DK50" s="318"/>
      <c r="DL50" s="199"/>
      <c r="DM50" s="199"/>
      <c r="DN50" s="199"/>
      <c r="DO50" s="199"/>
      <c r="DP50" s="198"/>
      <c r="DQ50" s="198"/>
      <c r="DR50" s="198"/>
      <c r="DS50" s="199"/>
      <c r="DT50" s="318"/>
      <c r="DU50" s="318"/>
      <c r="DV50" s="318"/>
      <c r="DW50" s="318"/>
      <c r="DX50" s="341"/>
      <c r="DY50" s="341"/>
      <c r="DZ50" s="341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98" t="s">
        <v>317</v>
      </c>
      <c r="EM50" s="362"/>
      <c r="EN50" s="362"/>
      <c r="EO50" s="362"/>
      <c r="EP50" s="362"/>
      <c r="EQ50" s="362"/>
      <c r="ER50" s="362"/>
      <c r="ES50" s="362"/>
      <c r="ET50" s="353"/>
      <c r="EU50" s="353"/>
      <c r="EV50" s="162"/>
      <c r="EW50" s="162"/>
      <c r="EX50" s="162"/>
      <c r="EY50" s="162"/>
      <c r="EZ50" s="162"/>
      <c r="FA50" s="162"/>
      <c r="FB50" s="162"/>
      <c r="FX50" s="198" t="s">
        <v>234</v>
      </c>
      <c r="FY50" s="162"/>
      <c r="FZ50" s="162"/>
      <c r="GA50" s="162"/>
      <c r="GB50" s="162"/>
      <c r="GC50" s="162"/>
      <c r="GD50" s="162"/>
      <c r="GE50" s="162"/>
      <c r="GF50" s="162"/>
      <c r="GG50" s="24"/>
      <c r="GH50" s="24"/>
      <c r="GI50" s="24"/>
      <c r="GJ50" s="51"/>
      <c r="GK50" s="51"/>
      <c r="GL50" s="51"/>
      <c r="GM50" s="51"/>
      <c r="GN50" s="51"/>
      <c r="GO50" s="51"/>
      <c r="GP50" s="51"/>
      <c r="GQ50" s="51"/>
      <c r="GS50" s="51"/>
      <c r="GT50" s="19"/>
      <c r="GU50" s="19"/>
      <c r="GV50" s="19"/>
      <c r="GW50" s="51"/>
    </row>
    <row r="51" spans="3:205" ht="12.75">
      <c r="C51" s="165" t="s">
        <v>103</v>
      </c>
      <c r="D51" s="199"/>
      <c r="E51" s="199"/>
      <c r="F51" s="165"/>
      <c r="G51" s="165"/>
      <c r="H51" s="165"/>
      <c r="I51" s="165"/>
      <c r="J51" s="165"/>
      <c r="K51" s="165"/>
      <c r="L51" s="165"/>
      <c r="M51" s="165"/>
      <c r="N51" s="165"/>
      <c r="O51" s="162"/>
      <c r="P51" s="162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BI51" s="4"/>
      <c r="BJ51" s="4"/>
      <c r="BK51" s="4"/>
      <c r="BL51" s="4"/>
      <c r="BM51" s="4"/>
      <c r="BN51" s="4"/>
      <c r="BO51" s="4"/>
      <c r="BP51" s="4"/>
      <c r="BQ51" s="4"/>
      <c r="BR51" s="4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316"/>
      <c r="CQ51" s="316"/>
      <c r="CR51" s="316"/>
      <c r="CS51" s="316"/>
      <c r="CT51" s="316"/>
      <c r="CU51" s="316"/>
      <c r="CV51" s="316"/>
      <c r="CW51" s="316"/>
      <c r="CX51" s="316"/>
      <c r="DK51" s="318"/>
      <c r="DL51" s="318"/>
      <c r="DM51" s="318"/>
      <c r="DN51" s="318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R51" s="362"/>
      <c r="ES51" s="362"/>
      <c r="ET51" s="353"/>
      <c r="EU51" s="353"/>
      <c r="EV51" s="162"/>
      <c r="EW51" s="162"/>
      <c r="EX51" s="162"/>
      <c r="EY51" s="162"/>
      <c r="EZ51" s="162"/>
      <c r="FA51" s="162"/>
      <c r="FB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24"/>
      <c r="GH51" s="24"/>
      <c r="GI51" s="24"/>
      <c r="GJ51" s="162"/>
      <c r="GK51" s="162"/>
      <c r="GL51" s="162"/>
      <c r="GM51" s="162"/>
      <c r="GN51" s="162"/>
      <c r="GO51" s="162"/>
      <c r="GP51" s="162"/>
      <c r="GQ51" s="51"/>
      <c r="GS51" s="51"/>
      <c r="GT51" s="19"/>
      <c r="GU51" s="19"/>
      <c r="GV51" s="19"/>
      <c r="GW51" s="51"/>
    </row>
    <row r="52" spans="3:205" ht="12.75">
      <c r="C52" s="203" t="s">
        <v>265</v>
      </c>
      <c r="D52" s="162"/>
      <c r="E52" s="162"/>
      <c r="F52" s="345"/>
      <c r="G52" s="345"/>
      <c r="H52" s="162"/>
      <c r="I52" s="162"/>
      <c r="J52" s="162"/>
      <c r="K52" s="162"/>
      <c r="L52" s="162"/>
      <c r="M52" s="162"/>
      <c r="N52" s="162"/>
      <c r="O52" s="162"/>
      <c r="P52" s="162"/>
      <c r="Q52" s="203"/>
      <c r="R52" s="203" t="s">
        <v>252</v>
      </c>
      <c r="S52" s="162"/>
      <c r="T52" s="162"/>
      <c r="U52" s="345"/>
      <c r="V52" s="345"/>
      <c r="W52" s="162"/>
      <c r="X52" s="162"/>
      <c r="Y52" s="162"/>
      <c r="Z52" s="162"/>
      <c r="AA52" s="162"/>
      <c r="AB52" s="162"/>
      <c r="AC52" s="162"/>
      <c r="AD52" s="162"/>
      <c r="AE52" s="162"/>
      <c r="AF52" s="203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BI52" s="4"/>
      <c r="BJ52" s="4"/>
      <c r="BK52" s="4"/>
      <c r="BL52" s="4"/>
      <c r="BM52" s="4"/>
      <c r="BN52" s="4"/>
      <c r="BO52" s="4"/>
      <c r="BP52" s="4"/>
      <c r="BQ52" s="4"/>
      <c r="BR52" s="4"/>
      <c r="BV52" s="203" t="s">
        <v>260</v>
      </c>
      <c r="BW52" s="162"/>
      <c r="BX52" s="162"/>
      <c r="BY52" s="345"/>
      <c r="BZ52" s="345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316"/>
      <c r="CQ52" s="316"/>
      <c r="CR52" s="316"/>
      <c r="CS52" s="316"/>
      <c r="CT52" s="316"/>
      <c r="CU52" s="316"/>
      <c r="CV52" s="316"/>
      <c r="CW52" s="316"/>
      <c r="CX52" s="316"/>
      <c r="CY52" s="203" t="s">
        <v>263</v>
      </c>
      <c r="CZ52" s="162"/>
      <c r="DA52" s="162"/>
      <c r="DB52" s="345"/>
      <c r="DC52" s="345"/>
      <c r="DD52" s="162"/>
      <c r="DE52" s="162"/>
      <c r="DF52" s="162"/>
      <c r="DG52" s="162"/>
      <c r="DH52" s="162"/>
      <c r="DI52" s="162"/>
      <c r="DJ52" s="162"/>
      <c r="DK52" s="162"/>
      <c r="DL52" s="203" t="s">
        <v>263</v>
      </c>
      <c r="DM52" s="162"/>
      <c r="DN52" s="162"/>
      <c r="DO52" s="345"/>
      <c r="DP52" s="345"/>
      <c r="DQ52" s="162"/>
      <c r="DR52" s="162"/>
      <c r="DS52" s="162"/>
      <c r="DT52" s="162"/>
      <c r="DU52" s="198"/>
      <c r="DV52" s="198"/>
      <c r="DW52" s="201"/>
      <c r="DX52" s="341"/>
      <c r="DY52" s="341"/>
      <c r="DZ52" s="341"/>
      <c r="EA52" s="364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P52" s="362"/>
      <c r="EQ52" s="362"/>
      <c r="ER52" s="362"/>
      <c r="ES52" s="362"/>
      <c r="ET52" s="353"/>
      <c r="EU52" s="353"/>
      <c r="EV52" s="162"/>
      <c r="EW52" s="162"/>
      <c r="EX52" s="162"/>
      <c r="EY52" s="162"/>
      <c r="EZ52" s="162"/>
      <c r="FA52" s="162"/>
      <c r="FB52" s="162"/>
      <c r="FC52" s="666"/>
      <c r="FX52" s="203" t="s">
        <v>269</v>
      </c>
      <c r="FY52" s="162"/>
      <c r="FZ52" s="162"/>
      <c r="GA52" s="345"/>
      <c r="GB52" s="345"/>
      <c r="GC52" s="162"/>
      <c r="GD52" s="162"/>
      <c r="GE52" s="162"/>
      <c r="GF52" s="162"/>
      <c r="GG52" s="24"/>
      <c r="GH52" s="24"/>
      <c r="GI52" s="24"/>
      <c r="GJ52" s="162"/>
      <c r="GK52" s="162"/>
      <c r="GL52" s="162"/>
      <c r="GM52" s="162"/>
      <c r="GN52" s="162"/>
      <c r="GO52" s="162"/>
      <c r="GP52" s="162"/>
      <c r="GQ52" s="51"/>
      <c r="GS52" s="51"/>
      <c r="GT52" s="19"/>
      <c r="GU52" s="19"/>
      <c r="GV52" s="19"/>
      <c r="GW52" s="51"/>
    </row>
    <row r="53" spans="3:205" ht="12.75">
      <c r="C53" s="74" t="s">
        <v>266</v>
      </c>
      <c r="H53" s="75"/>
      <c r="Q53" s="74"/>
      <c r="R53" s="74" t="s">
        <v>249</v>
      </c>
      <c r="W53" s="75"/>
      <c r="AF53" s="73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78"/>
      <c r="AT53" s="4"/>
      <c r="AU53" s="4"/>
      <c r="AV53" s="4"/>
      <c r="AW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V53" s="74" t="s">
        <v>249</v>
      </c>
      <c r="CA53" s="75"/>
      <c r="CJ53" s="162"/>
      <c r="CK53" s="162"/>
      <c r="CL53" s="162"/>
      <c r="CM53" s="162"/>
      <c r="CN53" s="162"/>
      <c r="CO53" s="162"/>
      <c r="CP53" s="316"/>
      <c r="CQ53" s="316"/>
      <c r="CR53" s="316"/>
      <c r="CS53" s="316"/>
      <c r="CT53" s="316"/>
      <c r="CU53" s="316"/>
      <c r="CV53" s="316"/>
      <c r="CW53" s="316"/>
      <c r="CX53" s="316"/>
      <c r="CY53" s="74" t="s">
        <v>249</v>
      </c>
      <c r="DD53" s="75"/>
      <c r="DL53" s="74" t="s">
        <v>249</v>
      </c>
      <c r="DQ53" s="75"/>
      <c r="DU53" s="395"/>
      <c r="DV53" s="395"/>
      <c r="DW53" s="395"/>
      <c r="DX53" s="395"/>
      <c r="DY53" s="395"/>
      <c r="DZ53" s="395"/>
      <c r="EA53" s="395"/>
      <c r="EB53" s="395"/>
      <c r="EC53" s="395"/>
      <c r="ED53" s="395"/>
      <c r="EE53" s="395"/>
      <c r="EF53" s="395"/>
      <c r="EG53" s="395"/>
      <c r="EH53" s="395"/>
      <c r="EI53" s="395"/>
      <c r="EJ53" s="395"/>
      <c r="EK53" s="395"/>
      <c r="EL53" s="395"/>
      <c r="EM53" s="395"/>
      <c r="EN53" s="395"/>
      <c r="EO53" s="395"/>
      <c r="EP53" s="395"/>
      <c r="EQ53" s="395"/>
      <c r="ER53" s="395"/>
      <c r="ES53" s="395"/>
      <c r="ET53" s="395"/>
      <c r="EU53" s="395"/>
      <c r="EV53" s="395"/>
      <c r="EW53" s="395"/>
      <c r="EX53" s="395"/>
      <c r="EY53" s="395"/>
      <c r="EZ53" s="395"/>
      <c r="FA53" s="395"/>
      <c r="FB53" s="395"/>
      <c r="FC53" s="666"/>
      <c r="FX53" s="74" t="s">
        <v>249</v>
      </c>
      <c r="GC53" s="75"/>
      <c r="GE53" s="24"/>
      <c r="GF53" s="24"/>
      <c r="GJ53" s="162"/>
      <c r="GK53" s="162"/>
      <c r="GL53" s="162"/>
      <c r="GM53" s="162"/>
      <c r="GN53" s="162"/>
      <c r="GO53" s="162"/>
      <c r="GP53" s="162"/>
      <c r="GQ53" s="51"/>
      <c r="GS53" s="51"/>
      <c r="GT53" s="19"/>
      <c r="GU53" s="19"/>
      <c r="GV53" s="19"/>
      <c r="GW53" s="51"/>
    </row>
    <row r="54" spans="3:205" ht="12.75">
      <c r="C54" s="74" t="s">
        <v>267</v>
      </c>
      <c r="D54" s="86"/>
      <c r="R54" s="74" t="s">
        <v>250</v>
      </c>
      <c r="S54" s="86"/>
      <c r="AF54" s="74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4"/>
      <c r="AT54" s="4"/>
      <c r="AU54" s="4"/>
      <c r="AV54" s="4"/>
      <c r="AW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V54" s="74" t="s">
        <v>250</v>
      </c>
      <c r="BW54" s="86"/>
      <c r="CJ54" s="162"/>
      <c r="CK54" s="162"/>
      <c r="CL54" s="162"/>
      <c r="CM54" s="162"/>
      <c r="CN54" s="162"/>
      <c r="CO54" s="162"/>
      <c r="CP54" s="316"/>
      <c r="CQ54" s="316"/>
      <c r="CR54" s="316"/>
      <c r="CS54" s="316"/>
      <c r="CT54" s="316"/>
      <c r="CU54" s="316"/>
      <c r="CV54" s="316"/>
      <c r="CW54" s="316"/>
      <c r="CX54" s="316"/>
      <c r="CY54" s="74" t="s">
        <v>264</v>
      </c>
      <c r="CZ54" s="86"/>
      <c r="DL54" s="74" t="s">
        <v>264</v>
      </c>
      <c r="DM54" s="86"/>
      <c r="DU54" s="395"/>
      <c r="DV54" s="395"/>
      <c r="DW54" s="395"/>
      <c r="DX54" s="395"/>
      <c r="DY54" s="395"/>
      <c r="DZ54" s="395"/>
      <c r="EA54" s="395"/>
      <c r="EB54" s="395"/>
      <c r="EC54" s="395"/>
      <c r="ED54" s="395"/>
      <c r="EE54" s="395"/>
      <c r="EF54" s="395"/>
      <c r="EG54" s="395"/>
      <c r="EH54" s="395"/>
      <c r="EI54" s="395"/>
      <c r="EJ54" s="395"/>
      <c r="EK54" s="395"/>
      <c r="EL54" s="395"/>
      <c r="EM54" s="395"/>
      <c r="EN54" s="395"/>
      <c r="EO54" s="395"/>
      <c r="EP54" s="395"/>
      <c r="EQ54" s="395"/>
      <c r="ER54" s="395"/>
      <c r="ES54" s="395"/>
      <c r="ET54" s="395"/>
      <c r="EU54" s="395"/>
      <c r="EV54" s="395"/>
      <c r="EW54" s="395"/>
      <c r="EX54" s="395"/>
      <c r="EY54" s="395"/>
      <c r="EZ54" s="395"/>
      <c r="FA54" s="395"/>
      <c r="FB54" s="395"/>
      <c r="FC54" s="666"/>
      <c r="FX54" s="74"/>
      <c r="FY54" s="86"/>
      <c r="GE54" s="24"/>
      <c r="GF54" s="24"/>
      <c r="GG54" s="24"/>
      <c r="GH54" s="24"/>
      <c r="GI54" s="24"/>
      <c r="GJ54" s="162"/>
      <c r="GK54" s="162"/>
      <c r="GL54" s="162"/>
      <c r="GM54" s="162"/>
      <c r="GN54" s="162"/>
      <c r="GO54" s="162"/>
      <c r="GP54" s="162"/>
      <c r="GQ54" s="51"/>
      <c r="GS54" s="51"/>
      <c r="GT54" s="19"/>
      <c r="GU54" s="19"/>
      <c r="GV54" s="19"/>
      <c r="GW54" s="51"/>
    </row>
    <row r="55" spans="3:205" ht="12.75">
      <c r="C55" s="74" t="s">
        <v>251</v>
      </c>
      <c r="H55" s="76"/>
      <c r="Q55" s="74"/>
      <c r="R55" s="74" t="s">
        <v>251</v>
      </c>
      <c r="W55" s="76"/>
      <c r="AF55" s="74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4"/>
      <c r="AT55" s="4"/>
      <c r="AU55" s="4"/>
      <c r="AV55" s="4"/>
      <c r="AW55" s="4"/>
      <c r="BI55" s="4"/>
      <c r="BJ55" s="4"/>
      <c r="BK55" s="4"/>
      <c r="BL55" s="4"/>
      <c r="BM55" s="4"/>
      <c r="BN55" s="4"/>
      <c r="BO55" s="4"/>
      <c r="BV55" s="74" t="s">
        <v>251</v>
      </c>
      <c r="CA55" s="76"/>
      <c r="CQ55" s="315"/>
      <c r="CR55" s="315"/>
      <c r="CS55" s="315"/>
      <c r="CT55" s="315"/>
      <c r="CU55" s="315"/>
      <c r="CV55" s="315"/>
      <c r="CW55" s="315"/>
      <c r="CX55" s="315"/>
      <c r="CY55" s="74"/>
      <c r="DD55" s="76"/>
      <c r="DM55" s="395"/>
      <c r="DN55" s="395"/>
      <c r="DO55" s="395"/>
      <c r="DP55" s="395"/>
      <c r="DQ55" s="395"/>
      <c r="DR55" s="395"/>
      <c r="DS55" s="395"/>
      <c r="DT55" s="395"/>
      <c r="DU55" s="395"/>
      <c r="DV55" s="395"/>
      <c r="DW55" s="395"/>
      <c r="DX55" s="395"/>
      <c r="DY55" s="395"/>
      <c r="DZ55" s="395"/>
      <c r="EA55" s="395"/>
      <c r="EB55" s="395"/>
      <c r="EC55" s="395"/>
      <c r="ED55" s="395"/>
      <c r="EE55" s="395"/>
      <c r="EF55" s="395"/>
      <c r="EG55" s="395"/>
      <c r="EH55" s="395"/>
      <c r="EI55" s="395"/>
      <c r="EJ55" s="395"/>
      <c r="EK55" s="395"/>
      <c r="EL55" s="395"/>
      <c r="EM55" s="395"/>
      <c r="EN55" s="395"/>
      <c r="EO55" s="395"/>
      <c r="EP55" s="395"/>
      <c r="EQ55" s="395"/>
      <c r="ER55" s="395"/>
      <c r="ES55" s="395"/>
      <c r="ET55" s="395"/>
      <c r="EU55" s="395"/>
      <c r="EV55" s="395"/>
      <c r="EW55" s="395"/>
      <c r="EX55" s="395"/>
      <c r="EY55" s="395"/>
      <c r="EZ55" s="395"/>
      <c r="FA55" s="395"/>
      <c r="FB55" s="395"/>
      <c r="FC55" s="666"/>
      <c r="GE55" s="24"/>
      <c r="GF55" s="24"/>
      <c r="GG55" s="24"/>
      <c r="GH55" s="24"/>
      <c r="GI55" s="24"/>
      <c r="GJ55" s="162"/>
      <c r="GK55" s="162"/>
      <c r="GL55" s="162"/>
      <c r="GM55" s="162"/>
      <c r="GN55" s="162"/>
      <c r="GO55" s="162"/>
      <c r="GP55" s="162"/>
      <c r="GQ55" s="51"/>
      <c r="GS55" s="51"/>
      <c r="GT55" s="19"/>
      <c r="GU55" s="19"/>
      <c r="GV55" s="19"/>
      <c r="GW55" s="51"/>
    </row>
    <row r="56" spans="3:205" ht="12.75">
      <c r="C56" s="74"/>
      <c r="Q56" s="74"/>
      <c r="AD56" s="87"/>
      <c r="AF56" s="74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BV56" s="74" t="s">
        <v>262</v>
      </c>
      <c r="CP56" s="315"/>
      <c r="CQ56" s="315"/>
      <c r="CR56" s="315"/>
      <c r="CS56" s="315"/>
      <c r="CT56" s="315"/>
      <c r="CU56" s="315"/>
      <c r="CV56" s="315"/>
      <c r="CW56" s="315"/>
      <c r="CX56" s="315"/>
      <c r="CY56" s="74"/>
      <c r="DM56" s="395"/>
      <c r="DN56" s="395"/>
      <c r="DO56" s="395"/>
      <c r="DP56" s="395"/>
      <c r="DQ56" s="395"/>
      <c r="DR56" s="395"/>
      <c r="DS56" s="395"/>
      <c r="DT56" s="395"/>
      <c r="DU56" s="395"/>
      <c r="DV56" s="395"/>
      <c r="DW56" s="395"/>
      <c r="DX56" s="395"/>
      <c r="DY56" s="395"/>
      <c r="DZ56" s="395"/>
      <c r="EA56" s="395"/>
      <c r="EB56" s="395"/>
      <c r="EC56" s="395"/>
      <c r="ED56" s="395"/>
      <c r="EE56" s="395"/>
      <c r="EF56" s="395"/>
      <c r="EG56" s="395"/>
      <c r="EH56" s="395"/>
      <c r="EI56" s="395"/>
      <c r="EJ56" s="395"/>
      <c r="EK56" s="395"/>
      <c r="EL56" s="395"/>
      <c r="EM56" s="395"/>
      <c r="EN56" s="395"/>
      <c r="EO56" s="395"/>
      <c r="EP56" s="395"/>
      <c r="EQ56" s="395"/>
      <c r="ER56" s="395"/>
      <c r="ES56" s="395"/>
      <c r="ET56" s="395"/>
      <c r="EU56" s="395"/>
      <c r="EV56" s="395"/>
      <c r="EW56" s="395"/>
      <c r="EX56" s="395"/>
      <c r="EY56" s="395"/>
      <c r="EZ56" s="395"/>
      <c r="FA56" s="395"/>
      <c r="FB56" s="395"/>
      <c r="FC56" s="666"/>
      <c r="GE56" s="24"/>
      <c r="GF56" s="24"/>
      <c r="GG56" s="24"/>
      <c r="GH56" s="24"/>
      <c r="GI56" s="24"/>
      <c r="GJ56" s="162"/>
      <c r="GK56" s="162"/>
      <c r="GL56" s="162"/>
      <c r="GM56" s="162"/>
      <c r="GN56" s="162"/>
      <c r="GO56" s="162"/>
      <c r="GP56" s="162"/>
      <c r="GQ56" s="51"/>
      <c r="GS56" s="51"/>
      <c r="GT56" s="19"/>
      <c r="GU56" s="19"/>
      <c r="GV56" s="19"/>
      <c r="GW56" s="51"/>
    </row>
    <row r="57" spans="3:205" ht="12.75">
      <c r="C57" s="74"/>
      <c r="H57" s="76"/>
      <c r="Q57" s="74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F57" s="74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CP57" s="315"/>
      <c r="CQ57" s="315"/>
      <c r="CR57" s="315"/>
      <c r="CS57" s="315"/>
      <c r="CT57" s="315"/>
      <c r="CU57" s="315"/>
      <c r="CV57" s="315"/>
      <c r="CW57" s="315"/>
      <c r="CX57" s="315"/>
      <c r="CY57" s="395"/>
      <c r="CZ57" s="395"/>
      <c r="DA57" s="395"/>
      <c r="DB57" s="395"/>
      <c r="DC57" s="395"/>
      <c r="DD57" s="395"/>
      <c r="DE57" s="395"/>
      <c r="DF57" s="395"/>
      <c r="DG57" s="395"/>
      <c r="DH57" s="395"/>
      <c r="DI57" s="395"/>
      <c r="DJ57" s="395"/>
      <c r="DK57" s="395"/>
      <c r="DL57" s="395"/>
      <c r="DM57" s="395"/>
      <c r="DN57" s="395"/>
      <c r="DO57" s="395"/>
      <c r="DP57" s="395"/>
      <c r="DQ57" s="395"/>
      <c r="DR57" s="395"/>
      <c r="DS57" s="395"/>
      <c r="DT57" s="395"/>
      <c r="DU57" s="395"/>
      <c r="DV57" s="395"/>
      <c r="DW57" s="395"/>
      <c r="DX57" s="395"/>
      <c r="DY57" s="395"/>
      <c r="DZ57" s="395"/>
      <c r="EA57" s="395"/>
      <c r="EB57" s="395"/>
      <c r="EC57" s="395"/>
      <c r="ED57" s="395"/>
      <c r="EE57" s="395"/>
      <c r="EF57" s="395"/>
      <c r="EG57" s="395"/>
      <c r="EH57" s="395"/>
      <c r="EI57" s="395"/>
      <c r="EJ57" s="395"/>
      <c r="EK57" s="395"/>
      <c r="EL57" s="395"/>
      <c r="EM57" s="395"/>
      <c r="EN57" s="395"/>
      <c r="EO57" s="395"/>
      <c r="EP57" s="395"/>
      <c r="EQ57" s="395"/>
      <c r="ER57" s="395"/>
      <c r="ES57" s="395"/>
      <c r="ET57" s="395"/>
      <c r="EU57" s="395"/>
      <c r="EV57" s="395"/>
      <c r="EW57" s="395"/>
      <c r="EX57" s="395"/>
      <c r="EY57" s="395"/>
      <c r="EZ57" s="395"/>
      <c r="FA57" s="395"/>
      <c r="FB57" s="395"/>
      <c r="FC57" s="666"/>
      <c r="GE57" s="24"/>
      <c r="GF57" s="24"/>
      <c r="GG57" s="24"/>
      <c r="GH57" s="24"/>
      <c r="GI57" s="24"/>
      <c r="GJ57" s="51"/>
      <c r="GK57" s="51"/>
      <c r="GL57" s="51"/>
      <c r="GM57" s="51"/>
      <c r="GN57" s="51"/>
      <c r="GO57" s="51"/>
      <c r="GP57" s="51"/>
      <c r="GQ57" s="51"/>
      <c r="GS57" s="51"/>
      <c r="GT57" s="19"/>
      <c r="GU57" s="19"/>
      <c r="GV57" s="19"/>
      <c r="GW57" s="51"/>
    </row>
    <row r="58" spans="3:205" ht="12.75">
      <c r="C58" s="74"/>
      <c r="Q58" s="74"/>
      <c r="AF58" s="74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CP58" s="315"/>
      <c r="CQ58" s="315"/>
      <c r="CR58" s="315"/>
      <c r="CS58" s="315"/>
      <c r="CT58" s="315"/>
      <c r="CU58" s="315"/>
      <c r="CV58" s="315"/>
      <c r="CW58" s="315"/>
      <c r="CX58" s="315"/>
      <c r="CY58" s="395"/>
      <c r="CZ58" s="395"/>
      <c r="DA58" s="395"/>
      <c r="DB58" s="395"/>
      <c r="DC58" s="395"/>
      <c r="DD58" s="395"/>
      <c r="DE58" s="395"/>
      <c r="DF58" s="395"/>
      <c r="DG58" s="395"/>
      <c r="DH58" s="395"/>
      <c r="DI58" s="395"/>
      <c r="DJ58" s="395"/>
      <c r="DK58" s="395"/>
      <c r="DL58" s="395"/>
      <c r="DM58" s="395"/>
      <c r="DN58" s="395"/>
      <c r="DO58" s="395"/>
      <c r="DP58" s="395"/>
      <c r="DQ58" s="395"/>
      <c r="DR58" s="395"/>
      <c r="DS58" s="395"/>
      <c r="DT58" s="395"/>
      <c r="DU58" s="395"/>
      <c r="DV58" s="395"/>
      <c r="DW58" s="395"/>
      <c r="DX58" s="395"/>
      <c r="DY58" s="395"/>
      <c r="DZ58" s="395"/>
      <c r="EA58" s="395"/>
      <c r="EB58" s="395"/>
      <c r="EC58" s="395"/>
      <c r="ED58" s="395"/>
      <c r="EE58" s="395"/>
      <c r="EF58" s="395"/>
      <c r="EG58" s="395"/>
      <c r="EH58" s="395"/>
      <c r="EI58" s="395"/>
      <c r="EJ58" s="395"/>
      <c r="EK58" s="395"/>
      <c r="EL58" s="395"/>
      <c r="EM58" s="395"/>
      <c r="EN58" s="395"/>
      <c r="EO58" s="395"/>
      <c r="EP58" s="395"/>
      <c r="EQ58" s="395"/>
      <c r="ER58" s="395"/>
      <c r="ES58" s="395"/>
      <c r="ET58" s="395"/>
      <c r="EU58" s="395"/>
      <c r="EV58" s="395"/>
      <c r="EW58" s="395"/>
      <c r="EX58" s="395"/>
      <c r="EY58" s="395"/>
      <c r="EZ58" s="395"/>
      <c r="FA58" s="395"/>
      <c r="FB58" s="395"/>
      <c r="FC58" s="666"/>
      <c r="FZ58" s="37"/>
      <c r="GA58" s="37"/>
      <c r="GB58" s="37"/>
      <c r="GC58" s="40"/>
      <c r="GD58" s="40"/>
      <c r="GE58" s="40"/>
      <c r="GF58" s="40"/>
      <c r="GG58" s="40"/>
      <c r="GH58" s="40"/>
      <c r="GI58" s="40"/>
      <c r="GJ58" s="51"/>
      <c r="GK58" s="51"/>
      <c r="GL58" s="51"/>
      <c r="GM58" s="51"/>
      <c r="GN58" s="51"/>
      <c r="GO58" s="51"/>
      <c r="GP58" s="51"/>
      <c r="GQ58" s="51"/>
      <c r="GS58" s="51"/>
      <c r="GT58" s="19"/>
      <c r="GU58" s="19"/>
      <c r="GV58" s="19"/>
      <c r="GW58" s="51"/>
    </row>
    <row r="59" spans="3:204" ht="12.75">
      <c r="C59" s="74"/>
      <c r="J59" s="74"/>
      <c r="Q59" s="74"/>
      <c r="T59" s="74"/>
      <c r="AF59" s="74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CP59" s="315"/>
      <c r="CQ59" s="315"/>
      <c r="CR59" s="315"/>
      <c r="CS59" s="315"/>
      <c r="CT59" s="315"/>
      <c r="CU59" s="315"/>
      <c r="CV59" s="315"/>
      <c r="CW59" s="315"/>
      <c r="CX59" s="315"/>
      <c r="CY59" s="395"/>
      <c r="CZ59" s="395"/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/>
      <c r="DZ59" s="395"/>
      <c r="EA59" s="395"/>
      <c r="EB59" s="395"/>
      <c r="EC59" s="395"/>
      <c r="ED59" s="395"/>
      <c r="EE59" s="395"/>
      <c r="EF59" s="395"/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5"/>
      <c r="ET59" s="395"/>
      <c r="EU59" s="395"/>
      <c r="EV59" s="395"/>
      <c r="EW59" s="395"/>
      <c r="EX59" s="395"/>
      <c r="EY59" s="395"/>
      <c r="EZ59" s="395"/>
      <c r="FA59" s="395"/>
      <c r="FB59" s="395"/>
      <c r="FC59" s="666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51"/>
      <c r="GK59" s="51"/>
      <c r="GL59" s="51"/>
      <c r="GM59" s="51"/>
      <c r="GN59" s="51"/>
      <c r="GO59" s="51"/>
      <c r="GP59" s="51"/>
      <c r="GQ59" s="51"/>
      <c r="GS59" s="51"/>
      <c r="GT59" s="19"/>
      <c r="GU59" s="19"/>
      <c r="GV59" s="19"/>
    </row>
    <row r="60" spans="3:204" ht="12.75">
      <c r="C60" s="85"/>
      <c r="Q60" s="74"/>
      <c r="S60" s="76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F60" s="73"/>
      <c r="CP60" s="315"/>
      <c r="CQ60" s="315"/>
      <c r="CR60" s="315"/>
      <c r="CS60" s="315"/>
      <c r="CT60" s="315"/>
      <c r="CU60" s="315"/>
      <c r="CV60" s="315"/>
      <c r="CW60" s="315"/>
      <c r="CX60" s="315"/>
      <c r="CY60" s="395"/>
      <c r="CZ60" s="395"/>
      <c r="DA60" s="395"/>
      <c r="DB60" s="395"/>
      <c r="DC60" s="395"/>
      <c r="DD60" s="395"/>
      <c r="DE60" s="395"/>
      <c r="DF60" s="395"/>
      <c r="DG60" s="395"/>
      <c r="DH60" s="395"/>
      <c r="DI60" s="395"/>
      <c r="DJ60" s="395"/>
      <c r="DK60" s="395"/>
      <c r="DL60" s="395"/>
      <c r="DM60" s="395"/>
      <c r="DN60" s="395"/>
      <c r="DO60" s="395"/>
      <c r="DP60" s="395"/>
      <c r="DQ60" s="395"/>
      <c r="DR60" s="395"/>
      <c r="DS60" s="395"/>
      <c r="DT60" s="395"/>
      <c r="DU60" s="395"/>
      <c r="DV60" s="395"/>
      <c r="DW60" s="395"/>
      <c r="DX60" s="395"/>
      <c r="DY60" s="395"/>
      <c r="DZ60" s="395"/>
      <c r="EA60" s="395"/>
      <c r="EB60" s="395"/>
      <c r="EC60" s="395"/>
      <c r="ED60" s="395"/>
      <c r="EE60" s="395"/>
      <c r="EF60" s="395"/>
      <c r="EG60" s="395"/>
      <c r="EH60" s="395"/>
      <c r="EI60" s="395"/>
      <c r="EJ60" s="395"/>
      <c r="EK60" s="395"/>
      <c r="EL60" s="395"/>
      <c r="EM60" s="395"/>
      <c r="EN60" s="395"/>
      <c r="EO60" s="395"/>
      <c r="EP60" s="395"/>
      <c r="EQ60" s="395"/>
      <c r="ER60" s="395"/>
      <c r="ES60" s="395"/>
      <c r="ET60" s="395"/>
      <c r="EU60" s="395"/>
      <c r="EV60" s="395"/>
      <c r="EW60" s="395"/>
      <c r="EX60" s="395"/>
      <c r="EY60" s="395"/>
      <c r="EZ60" s="395"/>
      <c r="FA60" s="395"/>
      <c r="FB60" s="395"/>
      <c r="FC60" s="666"/>
      <c r="GE60" s="24"/>
      <c r="GF60" s="24"/>
      <c r="GG60" s="24"/>
      <c r="GH60" s="24"/>
      <c r="GI60" s="24"/>
      <c r="GJ60" s="51"/>
      <c r="GK60" s="51"/>
      <c r="GL60" s="51"/>
      <c r="GM60" s="51"/>
      <c r="GN60" s="51"/>
      <c r="GO60" s="51"/>
      <c r="GP60" s="51"/>
      <c r="GQ60" s="51"/>
      <c r="GS60" s="51"/>
      <c r="GT60" s="19"/>
      <c r="GU60" s="19"/>
      <c r="GV60" s="19"/>
    </row>
    <row r="61" spans="3:204" ht="12.75">
      <c r="C61" s="74"/>
      <c r="H61" s="74"/>
      <c r="Q61" s="73"/>
      <c r="R61" s="51"/>
      <c r="S61" s="51"/>
      <c r="T61" s="73"/>
      <c r="U61" s="51"/>
      <c r="V61" s="51"/>
      <c r="W61" s="51"/>
      <c r="X61" s="51"/>
      <c r="Y61" s="51"/>
      <c r="Z61" s="51"/>
      <c r="AA61" s="51"/>
      <c r="CP61" s="315"/>
      <c r="CQ61" s="315"/>
      <c r="CR61" s="315"/>
      <c r="CS61" s="315"/>
      <c r="CT61" s="315"/>
      <c r="CU61" s="315"/>
      <c r="CV61" s="315"/>
      <c r="CW61" s="315"/>
      <c r="CX61" s="315"/>
      <c r="CY61" s="395"/>
      <c r="CZ61" s="395"/>
      <c r="DA61" s="395"/>
      <c r="DB61" s="395"/>
      <c r="DC61" s="395"/>
      <c r="DD61" s="395"/>
      <c r="DE61" s="395"/>
      <c r="DF61" s="395"/>
      <c r="DG61" s="395"/>
      <c r="DH61" s="395"/>
      <c r="DI61" s="395"/>
      <c r="DJ61" s="395"/>
      <c r="DK61" s="395"/>
      <c r="DL61" s="395"/>
      <c r="DM61" s="395"/>
      <c r="DN61" s="395"/>
      <c r="DO61" s="395"/>
      <c r="DP61" s="395"/>
      <c r="DQ61" s="395"/>
      <c r="DR61" s="395"/>
      <c r="DS61" s="395"/>
      <c r="DT61" s="395"/>
      <c r="DU61" s="395"/>
      <c r="DV61" s="395"/>
      <c r="DW61" s="395"/>
      <c r="DX61" s="395"/>
      <c r="DY61" s="395"/>
      <c r="DZ61" s="395"/>
      <c r="EA61" s="395"/>
      <c r="EB61" s="395"/>
      <c r="EC61" s="395"/>
      <c r="ED61" s="395"/>
      <c r="EE61" s="395"/>
      <c r="EF61" s="395"/>
      <c r="EG61" s="395"/>
      <c r="EH61" s="395"/>
      <c r="EI61" s="395"/>
      <c r="EJ61" s="395"/>
      <c r="EK61" s="395"/>
      <c r="EL61" s="395"/>
      <c r="EM61" s="395"/>
      <c r="EN61" s="395"/>
      <c r="EO61" s="395"/>
      <c r="EP61" s="395"/>
      <c r="EQ61" s="395"/>
      <c r="ER61" s="395"/>
      <c r="ES61" s="395"/>
      <c r="ET61" s="395"/>
      <c r="EU61" s="395"/>
      <c r="EV61" s="395"/>
      <c r="EW61" s="395"/>
      <c r="EX61" s="395"/>
      <c r="EY61" s="395"/>
      <c r="EZ61" s="395"/>
      <c r="FA61" s="395"/>
      <c r="FB61" s="395"/>
      <c r="FC61" s="666"/>
      <c r="GE61" s="24"/>
      <c r="GF61" s="24"/>
      <c r="GG61" s="24"/>
      <c r="GH61" s="24"/>
      <c r="GI61" s="24"/>
      <c r="GJ61" s="51"/>
      <c r="GK61" s="51"/>
      <c r="GL61" s="51"/>
      <c r="GM61" s="51"/>
      <c r="GN61" s="51"/>
      <c r="GO61" s="51"/>
      <c r="GP61" s="51"/>
      <c r="GQ61" s="51"/>
      <c r="GS61" s="51"/>
      <c r="GT61" s="19"/>
      <c r="GU61" s="19"/>
      <c r="GV61" s="19"/>
    </row>
    <row r="62" spans="3:204" ht="12.75">
      <c r="C62" s="74"/>
      <c r="Q62" s="74"/>
      <c r="CP62" s="315"/>
      <c r="CQ62" s="315"/>
      <c r="CR62" s="315"/>
      <c r="CS62" s="315"/>
      <c r="CT62" s="315"/>
      <c r="CU62" s="315"/>
      <c r="CV62" s="315"/>
      <c r="CW62" s="315"/>
      <c r="CX62" s="315"/>
      <c r="CY62" s="395"/>
      <c r="CZ62" s="395"/>
      <c r="DA62" s="395"/>
      <c r="DB62" s="395"/>
      <c r="DC62" s="395"/>
      <c r="DD62" s="395"/>
      <c r="DE62" s="395"/>
      <c r="DF62" s="395"/>
      <c r="DG62" s="395"/>
      <c r="DH62" s="395"/>
      <c r="DI62" s="395"/>
      <c r="DJ62" s="395"/>
      <c r="DK62" s="395"/>
      <c r="DL62" s="395"/>
      <c r="DM62" s="395"/>
      <c r="DN62" s="395"/>
      <c r="DO62" s="395"/>
      <c r="DP62" s="395"/>
      <c r="DQ62" s="395"/>
      <c r="DR62" s="395"/>
      <c r="DS62" s="395"/>
      <c r="DT62" s="395"/>
      <c r="DU62" s="395"/>
      <c r="DV62" s="395"/>
      <c r="DW62" s="395"/>
      <c r="DX62" s="395"/>
      <c r="DY62" s="395"/>
      <c r="DZ62" s="395"/>
      <c r="EA62" s="395"/>
      <c r="EB62" s="395"/>
      <c r="EC62" s="395"/>
      <c r="ED62" s="395"/>
      <c r="EE62" s="395"/>
      <c r="EF62" s="395"/>
      <c r="EG62" s="395"/>
      <c r="EH62" s="395"/>
      <c r="EI62" s="395"/>
      <c r="EJ62" s="395"/>
      <c r="EK62" s="395"/>
      <c r="EL62" s="395"/>
      <c r="EM62" s="395"/>
      <c r="EN62" s="395"/>
      <c r="EO62" s="395"/>
      <c r="EP62" s="395"/>
      <c r="EQ62" s="395"/>
      <c r="ER62" s="395"/>
      <c r="ES62" s="395"/>
      <c r="ET62" s="395"/>
      <c r="EU62" s="395"/>
      <c r="EV62" s="395"/>
      <c r="EW62" s="395"/>
      <c r="EX62" s="395"/>
      <c r="EY62" s="395"/>
      <c r="EZ62" s="395"/>
      <c r="FA62" s="395"/>
      <c r="FB62" s="395"/>
      <c r="FC62" s="666"/>
      <c r="GE62" s="24"/>
      <c r="GF62" s="24"/>
      <c r="GG62" s="24"/>
      <c r="GH62" s="24"/>
      <c r="GI62" s="24"/>
      <c r="GJ62" s="51"/>
      <c r="GK62" s="51"/>
      <c r="GL62" s="51"/>
      <c r="GM62" s="51"/>
      <c r="GN62" s="51"/>
      <c r="GO62" s="51"/>
      <c r="GP62" s="51"/>
      <c r="GQ62" s="51"/>
      <c r="GS62" s="51"/>
      <c r="GT62" s="19"/>
      <c r="GU62" s="19"/>
      <c r="GV62" s="19"/>
    </row>
    <row r="63" spans="3:204" ht="12.75">
      <c r="C63" s="74"/>
      <c r="G63" s="76"/>
      <c r="Q63" s="74"/>
      <c r="CP63" s="315"/>
      <c r="CQ63" s="315"/>
      <c r="CR63" s="315"/>
      <c r="CS63" s="315"/>
      <c r="CT63" s="315"/>
      <c r="CU63" s="315"/>
      <c r="CV63" s="315"/>
      <c r="CW63" s="315"/>
      <c r="CX63" s="315"/>
      <c r="CY63" s="395"/>
      <c r="CZ63" s="395"/>
      <c r="DA63" s="395"/>
      <c r="DB63" s="395"/>
      <c r="DC63" s="395"/>
      <c r="DD63" s="395"/>
      <c r="DE63" s="395"/>
      <c r="DF63" s="395"/>
      <c r="DG63" s="395"/>
      <c r="DH63" s="395"/>
      <c r="DI63" s="395"/>
      <c r="DJ63" s="395"/>
      <c r="DK63" s="395"/>
      <c r="DL63" s="395"/>
      <c r="DM63" s="395"/>
      <c r="DN63" s="395"/>
      <c r="DO63" s="395"/>
      <c r="DP63" s="395"/>
      <c r="DQ63" s="395"/>
      <c r="DR63" s="395"/>
      <c r="DS63" s="395"/>
      <c r="DT63" s="395"/>
      <c r="DU63" s="395"/>
      <c r="DV63" s="395"/>
      <c r="DW63" s="395"/>
      <c r="DX63" s="395"/>
      <c r="DY63" s="395"/>
      <c r="DZ63" s="395"/>
      <c r="EA63" s="395"/>
      <c r="EB63" s="395"/>
      <c r="EC63" s="395"/>
      <c r="ED63" s="395"/>
      <c r="EE63" s="395"/>
      <c r="EF63" s="395"/>
      <c r="EG63" s="395"/>
      <c r="EH63" s="395"/>
      <c r="EI63" s="395"/>
      <c r="EJ63" s="395"/>
      <c r="EK63" s="395"/>
      <c r="EL63" s="395"/>
      <c r="EM63" s="395"/>
      <c r="EN63" s="395"/>
      <c r="EO63" s="395"/>
      <c r="EP63" s="395"/>
      <c r="EQ63" s="395"/>
      <c r="ER63" s="395"/>
      <c r="ES63" s="395"/>
      <c r="ET63" s="395"/>
      <c r="EU63" s="395"/>
      <c r="EV63" s="395"/>
      <c r="EW63" s="395"/>
      <c r="EX63" s="395"/>
      <c r="EY63" s="395"/>
      <c r="EZ63" s="395"/>
      <c r="FA63" s="395"/>
      <c r="FB63" s="395"/>
      <c r="FC63" s="666"/>
      <c r="GJ63" s="51"/>
      <c r="GK63" s="51"/>
      <c r="GL63" s="51"/>
      <c r="GM63" s="51"/>
      <c r="GN63" s="51"/>
      <c r="GO63" s="51"/>
      <c r="GP63" s="51"/>
      <c r="GQ63" s="57"/>
      <c r="GS63" s="51"/>
      <c r="GT63" s="39"/>
      <c r="GU63" s="39"/>
      <c r="GV63" s="19"/>
    </row>
    <row r="64" spans="3:204" ht="12.75">
      <c r="C64" s="74"/>
      <c r="F64" s="74"/>
      <c r="Q64" s="74"/>
      <c r="S64" s="76"/>
      <c r="CP64" s="315"/>
      <c r="CQ64" s="315"/>
      <c r="CR64" s="315"/>
      <c r="CS64" s="315"/>
      <c r="CT64" s="315"/>
      <c r="CU64" s="315"/>
      <c r="CV64" s="315"/>
      <c r="CW64" s="315"/>
      <c r="CX64" s="315"/>
      <c r="CY64" s="395"/>
      <c r="CZ64" s="395"/>
      <c r="DA64" s="395"/>
      <c r="DB64" s="395"/>
      <c r="DC64" s="395"/>
      <c r="DD64" s="395"/>
      <c r="DE64" s="395"/>
      <c r="DF64" s="395"/>
      <c r="DG64" s="395"/>
      <c r="DH64" s="395"/>
      <c r="DI64" s="395"/>
      <c r="DJ64" s="395"/>
      <c r="DK64" s="395"/>
      <c r="DL64" s="395"/>
      <c r="DM64" s="395"/>
      <c r="DN64" s="395"/>
      <c r="DO64" s="395"/>
      <c r="DP64" s="395"/>
      <c r="DQ64" s="395"/>
      <c r="DR64" s="395"/>
      <c r="DS64" s="395"/>
      <c r="DT64" s="395"/>
      <c r="DU64" s="395"/>
      <c r="DV64" s="395"/>
      <c r="DW64" s="395"/>
      <c r="DX64" s="395"/>
      <c r="DY64" s="395"/>
      <c r="DZ64" s="395"/>
      <c r="EA64" s="395"/>
      <c r="EB64" s="395"/>
      <c r="EC64" s="395"/>
      <c r="ED64" s="395"/>
      <c r="EE64" s="395"/>
      <c r="EF64" s="395"/>
      <c r="EG64" s="395"/>
      <c r="EH64" s="395"/>
      <c r="EI64" s="395"/>
      <c r="EJ64" s="395"/>
      <c r="EK64" s="395"/>
      <c r="EL64" s="395"/>
      <c r="EM64" s="395"/>
      <c r="EN64" s="395"/>
      <c r="EO64" s="395"/>
      <c r="EP64" s="395"/>
      <c r="EQ64" s="395"/>
      <c r="ER64" s="395"/>
      <c r="ES64" s="395"/>
      <c r="ET64" s="395"/>
      <c r="EU64" s="395"/>
      <c r="EV64" s="395"/>
      <c r="EW64" s="395"/>
      <c r="EX64" s="395"/>
      <c r="EY64" s="395"/>
      <c r="EZ64" s="395"/>
      <c r="FA64" s="395"/>
      <c r="FB64" s="395"/>
      <c r="FC64" s="666"/>
      <c r="GJ64" s="51"/>
      <c r="GK64" s="51"/>
      <c r="GL64" s="51"/>
      <c r="GM64" s="51"/>
      <c r="GN64" s="51"/>
      <c r="GO64" s="51"/>
      <c r="GP64" s="51"/>
      <c r="GQ64" s="57"/>
      <c r="GS64" s="51"/>
      <c r="GT64" s="39"/>
      <c r="GU64" s="39"/>
      <c r="GV64" s="19"/>
    </row>
    <row r="65" spans="15:204" ht="12.75">
      <c r="O65" s="40"/>
      <c r="P65" s="40"/>
      <c r="Q65" s="109"/>
      <c r="R65" s="40"/>
      <c r="S65" s="40"/>
      <c r="T65" s="109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CP65" s="315"/>
      <c r="CQ65" s="315"/>
      <c r="CR65" s="315"/>
      <c r="CS65" s="315"/>
      <c r="CT65" s="315"/>
      <c r="CU65" s="315"/>
      <c r="CV65" s="315"/>
      <c r="CW65" s="315"/>
      <c r="CX65" s="315"/>
      <c r="CY65" s="395"/>
      <c r="CZ65" s="395"/>
      <c r="DA65" s="395"/>
      <c r="DB65" s="395"/>
      <c r="DC65" s="395"/>
      <c r="DD65" s="395"/>
      <c r="DE65" s="395"/>
      <c r="DF65" s="395"/>
      <c r="DG65" s="395"/>
      <c r="DH65" s="395"/>
      <c r="DI65" s="395"/>
      <c r="DJ65" s="395"/>
      <c r="DK65" s="395"/>
      <c r="DL65" s="395"/>
      <c r="DM65" s="395"/>
      <c r="DN65" s="395"/>
      <c r="DO65" s="395"/>
      <c r="DP65" s="395"/>
      <c r="DQ65" s="395"/>
      <c r="DR65" s="395"/>
      <c r="DS65" s="395"/>
      <c r="DT65" s="395"/>
      <c r="DU65" s="395"/>
      <c r="DV65" s="395"/>
      <c r="DW65" s="395"/>
      <c r="DX65" s="395"/>
      <c r="DY65" s="395"/>
      <c r="DZ65" s="395"/>
      <c r="EA65" s="395"/>
      <c r="EB65" s="395"/>
      <c r="EC65" s="395"/>
      <c r="ED65" s="395"/>
      <c r="EE65" s="395"/>
      <c r="EF65" s="395"/>
      <c r="EG65" s="395"/>
      <c r="EH65" s="395"/>
      <c r="EI65" s="395"/>
      <c r="EJ65" s="395"/>
      <c r="EK65" s="395"/>
      <c r="EL65" s="395"/>
      <c r="EM65" s="395"/>
      <c r="EN65" s="395"/>
      <c r="EO65" s="395"/>
      <c r="EP65" s="395"/>
      <c r="EQ65" s="395"/>
      <c r="ER65" s="395"/>
      <c r="ES65" s="395"/>
      <c r="ET65" s="395"/>
      <c r="EU65" s="395"/>
      <c r="EV65" s="395"/>
      <c r="EW65" s="395"/>
      <c r="EX65" s="395"/>
      <c r="EY65" s="395"/>
      <c r="EZ65" s="395"/>
      <c r="FA65" s="395"/>
      <c r="FB65" s="395"/>
      <c r="FC65" s="666"/>
      <c r="GJ65" s="51"/>
      <c r="GK65" s="51"/>
      <c r="GL65" s="51"/>
      <c r="GM65" s="51"/>
      <c r="GN65" s="51"/>
      <c r="GO65" s="51"/>
      <c r="GP65" s="51"/>
      <c r="GQ65" s="57"/>
      <c r="GS65" s="51"/>
      <c r="GT65" s="39"/>
      <c r="GU65" s="39"/>
      <c r="GV65" s="19"/>
    </row>
    <row r="66" spans="4:204" ht="12.75" customHeight="1">
      <c r="D66" s="105"/>
      <c r="E66" s="4"/>
      <c r="F66" s="4"/>
      <c r="G66" s="4"/>
      <c r="H66" s="4"/>
      <c r="I66" s="4"/>
      <c r="J66" s="4"/>
      <c r="K66" s="4"/>
      <c r="L66" s="4"/>
      <c r="M66" s="4"/>
      <c r="O66" s="40"/>
      <c r="P66" s="971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2"/>
      <c r="AC66" s="972"/>
      <c r="AD66" s="972"/>
      <c r="AE66" s="972"/>
      <c r="AF66" s="972"/>
      <c r="AG66" s="972"/>
      <c r="AH66" s="972"/>
      <c r="AI66" s="972"/>
      <c r="AJ66" s="972"/>
      <c r="AK66" s="972"/>
      <c r="AL66" s="972"/>
      <c r="AM66" s="972"/>
      <c r="AN66" s="972"/>
      <c r="AO66" s="972"/>
      <c r="AP66" s="972"/>
      <c r="AQ66" s="972"/>
      <c r="AR66" s="972"/>
      <c r="AS66" s="110"/>
      <c r="AT66" s="110"/>
      <c r="AU66" s="110"/>
      <c r="AV66" s="110"/>
      <c r="AW66" s="110"/>
      <c r="AX66" s="110"/>
      <c r="AY66" s="110"/>
      <c r="AZ66" s="110"/>
      <c r="CP66" s="315"/>
      <c r="CQ66" s="315"/>
      <c r="CR66" s="315"/>
      <c r="CS66" s="315"/>
      <c r="CT66" s="315"/>
      <c r="CU66" s="315"/>
      <c r="CV66" s="315"/>
      <c r="CW66" s="315"/>
      <c r="CX66" s="315"/>
      <c r="CY66" s="395"/>
      <c r="CZ66" s="395"/>
      <c r="DA66" s="395"/>
      <c r="DB66" s="395"/>
      <c r="DC66" s="395"/>
      <c r="DD66" s="395"/>
      <c r="DE66" s="395"/>
      <c r="DF66" s="395"/>
      <c r="DG66" s="395"/>
      <c r="DH66" s="395"/>
      <c r="DI66" s="395"/>
      <c r="DJ66" s="395"/>
      <c r="DK66" s="395"/>
      <c r="DL66" s="395"/>
      <c r="DM66" s="395"/>
      <c r="DN66" s="395"/>
      <c r="DO66" s="395"/>
      <c r="DP66" s="395"/>
      <c r="DQ66" s="395"/>
      <c r="DR66" s="395"/>
      <c r="DS66" s="395"/>
      <c r="DT66" s="395"/>
      <c r="DU66" s="395"/>
      <c r="DV66" s="395"/>
      <c r="DW66" s="395"/>
      <c r="DX66" s="395"/>
      <c r="DY66" s="395"/>
      <c r="DZ66" s="395"/>
      <c r="EA66" s="395"/>
      <c r="EB66" s="395"/>
      <c r="EC66" s="395"/>
      <c r="ED66" s="395"/>
      <c r="EE66" s="395"/>
      <c r="EF66" s="395"/>
      <c r="EG66" s="395"/>
      <c r="EH66" s="395"/>
      <c r="EI66" s="395"/>
      <c r="EJ66" s="395"/>
      <c r="EK66" s="395"/>
      <c r="EL66" s="395"/>
      <c r="EM66" s="395"/>
      <c r="EN66" s="395"/>
      <c r="EO66" s="395"/>
      <c r="EP66" s="395"/>
      <c r="EQ66" s="395"/>
      <c r="ER66" s="395"/>
      <c r="ES66" s="395"/>
      <c r="ET66" s="395"/>
      <c r="EU66" s="395"/>
      <c r="EV66" s="395"/>
      <c r="EW66" s="395"/>
      <c r="EX66" s="395"/>
      <c r="EY66" s="395"/>
      <c r="EZ66" s="395"/>
      <c r="FA66" s="395"/>
      <c r="FB66" s="395"/>
      <c r="FC66" s="666"/>
      <c r="GJ66" s="51"/>
      <c r="GK66" s="51"/>
      <c r="GL66" s="51"/>
      <c r="GM66" s="51"/>
      <c r="GN66" s="51"/>
      <c r="GO66" s="51"/>
      <c r="GP66" s="51"/>
      <c r="GQ66" s="57"/>
      <c r="GS66" s="51"/>
      <c r="GT66" s="39"/>
      <c r="GU66" s="39"/>
      <c r="GV66" s="19"/>
    </row>
    <row r="67" spans="1:205" s="72" customFormat="1" ht="12.75">
      <c r="A67" s="9"/>
      <c r="B67" s="24"/>
      <c r="C67" s="24"/>
      <c r="D67" s="75"/>
      <c r="E67" s="4"/>
      <c r="F67" s="4"/>
      <c r="G67" s="89"/>
      <c r="H67" s="4"/>
      <c r="I67" s="4"/>
      <c r="J67" s="4"/>
      <c r="K67" s="4"/>
      <c r="L67" s="4"/>
      <c r="M67" s="4"/>
      <c r="N67" s="24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CY67" s="395"/>
      <c r="CZ67" s="395"/>
      <c r="DA67" s="395"/>
      <c r="DB67" s="395"/>
      <c r="DC67" s="395"/>
      <c r="DD67" s="395"/>
      <c r="DE67" s="395"/>
      <c r="DF67" s="395"/>
      <c r="DG67" s="395"/>
      <c r="DH67" s="395"/>
      <c r="DI67" s="395"/>
      <c r="DJ67" s="395"/>
      <c r="DK67" s="395"/>
      <c r="DL67" s="395"/>
      <c r="DM67" s="395"/>
      <c r="DN67" s="395"/>
      <c r="DO67" s="395"/>
      <c r="DP67" s="395"/>
      <c r="DQ67" s="395"/>
      <c r="DR67" s="395"/>
      <c r="DS67" s="395"/>
      <c r="DT67" s="395"/>
      <c r="DU67" s="395"/>
      <c r="DV67" s="395"/>
      <c r="DW67" s="395"/>
      <c r="DX67" s="395"/>
      <c r="DY67" s="395"/>
      <c r="DZ67" s="395"/>
      <c r="EA67" s="395"/>
      <c r="EB67" s="395"/>
      <c r="EC67" s="395"/>
      <c r="ED67" s="395"/>
      <c r="EE67" s="395"/>
      <c r="EF67" s="395"/>
      <c r="EG67" s="395"/>
      <c r="EH67" s="395"/>
      <c r="EI67" s="395"/>
      <c r="EJ67" s="395"/>
      <c r="EK67" s="395"/>
      <c r="EL67" s="395"/>
      <c r="EM67" s="395"/>
      <c r="EN67" s="395"/>
      <c r="EO67" s="395"/>
      <c r="EP67" s="395"/>
      <c r="EQ67" s="395"/>
      <c r="ER67" s="395"/>
      <c r="ES67" s="395"/>
      <c r="ET67" s="395"/>
      <c r="EU67" s="395"/>
      <c r="EV67" s="395"/>
      <c r="EW67" s="395"/>
      <c r="EX67" s="395"/>
      <c r="EY67" s="395"/>
      <c r="EZ67" s="395"/>
      <c r="FA67" s="395"/>
      <c r="FB67" s="395"/>
      <c r="FC67" s="666"/>
      <c r="GE67" s="47"/>
      <c r="GF67" s="47"/>
      <c r="GG67" s="47"/>
      <c r="GH67" s="47"/>
      <c r="GI67" s="47"/>
      <c r="GJ67" s="81"/>
      <c r="GK67" s="81"/>
      <c r="GL67" s="81"/>
      <c r="GM67" s="81"/>
      <c r="GN67" s="81"/>
      <c r="GO67" s="81"/>
      <c r="GP67" s="81"/>
      <c r="GQ67" s="57"/>
      <c r="GR67" s="80"/>
      <c r="GS67" s="82"/>
      <c r="GT67" s="39"/>
      <c r="GU67" s="39"/>
      <c r="GV67" s="80"/>
      <c r="GW67" s="82"/>
    </row>
    <row r="68" spans="4:207" ht="12.75">
      <c r="D68" s="108"/>
      <c r="E68" s="90"/>
      <c r="F68" s="78"/>
      <c r="G68" s="78"/>
      <c r="H68" s="78"/>
      <c r="I68" s="78"/>
      <c r="J68" s="78"/>
      <c r="K68" s="78"/>
      <c r="L68" s="4"/>
      <c r="M68" s="4"/>
      <c r="O68" s="971"/>
      <c r="P68" s="972"/>
      <c r="Q68" s="972"/>
      <c r="R68" s="972"/>
      <c r="S68" s="972"/>
      <c r="T68" s="972"/>
      <c r="U68" s="972"/>
      <c r="V68" s="972"/>
      <c r="W68" s="972"/>
      <c r="X68" s="972"/>
      <c r="Y68" s="972"/>
      <c r="Z68" s="972"/>
      <c r="AA68" s="972"/>
      <c r="AB68" s="972"/>
      <c r="AC68" s="972"/>
      <c r="AD68" s="972"/>
      <c r="AE68" s="972"/>
      <c r="AF68" s="972"/>
      <c r="AG68" s="972"/>
      <c r="AH68" s="972"/>
      <c r="AI68" s="972"/>
      <c r="AJ68" s="972"/>
      <c r="AK68" s="972"/>
      <c r="AL68" s="972"/>
      <c r="AM68" s="972"/>
      <c r="AN68" s="972"/>
      <c r="AO68" s="972"/>
      <c r="AP68" s="972"/>
      <c r="AQ68" s="972"/>
      <c r="AR68" s="972"/>
      <c r="AS68" s="972"/>
      <c r="AT68" s="972"/>
      <c r="AU68" s="972"/>
      <c r="AV68" s="972"/>
      <c r="AW68" s="972"/>
      <c r="AX68" s="972"/>
      <c r="AY68" s="40"/>
      <c r="AZ68" s="40"/>
      <c r="CY68" s="395"/>
      <c r="CZ68" s="395"/>
      <c r="DA68" s="395"/>
      <c r="DB68" s="395"/>
      <c r="DC68" s="395"/>
      <c r="DD68" s="395"/>
      <c r="DE68" s="395"/>
      <c r="DF68" s="395"/>
      <c r="DG68" s="395"/>
      <c r="DH68" s="395"/>
      <c r="DI68" s="395"/>
      <c r="DJ68" s="395"/>
      <c r="DK68" s="395"/>
      <c r="DL68" s="395"/>
      <c r="DM68" s="395"/>
      <c r="DN68" s="395"/>
      <c r="DO68" s="395"/>
      <c r="DP68" s="395"/>
      <c r="DQ68" s="395"/>
      <c r="DR68" s="395"/>
      <c r="DS68" s="395"/>
      <c r="DT68" s="395"/>
      <c r="DU68" s="395"/>
      <c r="DV68" s="395"/>
      <c r="DW68" s="395"/>
      <c r="DX68" s="395"/>
      <c r="DY68" s="395"/>
      <c r="DZ68" s="395"/>
      <c r="EA68" s="395"/>
      <c r="EB68" s="395"/>
      <c r="EC68" s="395"/>
      <c r="ED68" s="395"/>
      <c r="EE68" s="395"/>
      <c r="EF68" s="395"/>
      <c r="EG68" s="395"/>
      <c r="EH68" s="395"/>
      <c r="EI68" s="395"/>
      <c r="EJ68" s="395"/>
      <c r="EK68" s="395"/>
      <c r="EL68" s="395"/>
      <c r="EM68" s="395"/>
      <c r="EN68" s="395"/>
      <c r="EO68" s="395"/>
      <c r="EP68" s="395"/>
      <c r="EQ68" s="395"/>
      <c r="ER68" s="395"/>
      <c r="ES68" s="395"/>
      <c r="ET68" s="395"/>
      <c r="EU68" s="395"/>
      <c r="EV68" s="395"/>
      <c r="EW68" s="395"/>
      <c r="EX68" s="395"/>
      <c r="EY68" s="395"/>
      <c r="EZ68" s="395"/>
      <c r="FA68" s="395"/>
      <c r="FB68" s="395"/>
      <c r="FC68" s="666"/>
      <c r="GJ68" s="51"/>
      <c r="GK68" s="51"/>
      <c r="GL68" s="51"/>
      <c r="GM68" s="51"/>
      <c r="GN68" s="51"/>
      <c r="GO68" s="51"/>
      <c r="GP68" s="51"/>
      <c r="GQ68" s="57"/>
      <c r="GR68" s="51"/>
      <c r="GS68" s="51"/>
      <c r="GT68" s="96"/>
      <c r="GU68" s="96"/>
      <c r="GV68" s="51"/>
      <c r="GW68" s="51"/>
      <c r="GX68" s="51"/>
      <c r="GY68" s="51"/>
    </row>
    <row r="69" spans="1:207" s="72" customFormat="1" ht="12.75">
      <c r="A69" s="9"/>
      <c r="B69" s="24"/>
      <c r="C69" s="24"/>
      <c r="D69" s="4"/>
      <c r="E69" s="4"/>
      <c r="F69" s="4"/>
      <c r="G69" s="4"/>
      <c r="H69" s="4"/>
      <c r="I69" s="75"/>
      <c r="J69" s="4"/>
      <c r="K69" s="4"/>
      <c r="L69" s="4"/>
      <c r="M69" s="4"/>
      <c r="N69" s="24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CY69" s="395"/>
      <c r="CZ69" s="395"/>
      <c r="DA69" s="395"/>
      <c r="DB69" s="395"/>
      <c r="DC69" s="395"/>
      <c r="DD69" s="395"/>
      <c r="DE69" s="395"/>
      <c r="DF69" s="395"/>
      <c r="DG69" s="395"/>
      <c r="DH69" s="395"/>
      <c r="DI69" s="395"/>
      <c r="DJ69" s="395"/>
      <c r="DK69" s="395"/>
      <c r="DL69" s="395"/>
      <c r="DM69" s="395"/>
      <c r="DN69" s="395"/>
      <c r="DO69" s="395"/>
      <c r="DP69" s="395"/>
      <c r="DQ69" s="395"/>
      <c r="DR69" s="395"/>
      <c r="DS69" s="395"/>
      <c r="DT69" s="395"/>
      <c r="DU69" s="395"/>
      <c r="DV69" s="395"/>
      <c r="DW69" s="395"/>
      <c r="DX69" s="395"/>
      <c r="DY69" s="395"/>
      <c r="DZ69" s="395"/>
      <c r="EA69" s="395"/>
      <c r="EB69" s="395"/>
      <c r="EC69" s="395"/>
      <c r="ED69" s="395"/>
      <c r="EE69" s="395"/>
      <c r="EF69" s="395"/>
      <c r="EG69" s="395"/>
      <c r="EH69" s="395"/>
      <c r="EI69" s="395"/>
      <c r="EJ69" s="395"/>
      <c r="EK69" s="395"/>
      <c r="EL69" s="395"/>
      <c r="EM69" s="395"/>
      <c r="EN69" s="395"/>
      <c r="EO69" s="395"/>
      <c r="EP69" s="395"/>
      <c r="EQ69" s="395"/>
      <c r="ER69" s="395"/>
      <c r="ES69" s="395"/>
      <c r="ET69" s="395"/>
      <c r="EU69" s="395"/>
      <c r="EV69" s="395"/>
      <c r="EW69" s="395"/>
      <c r="EX69" s="395"/>
      <c r="EY69" s="395"/>
      <c r="EZ69" s="395"/>
      <c r="FA69" s="395"/>
      <c r="FB69" s="395"/>
      <c r="FC69" s="666"/>
      <c r="GE69" s="47"/>
      <c r="GF69" s="47"/>
      <c r="GG69" s="47"/>
      <c r="GH69" s="47"/>
      <c r="GI69" s="47"/>
      <c r="GJ69" s="81"/>
      <c r="GK69" s="81"/>
      <c r="GL69" s="81"/>
      <c r="GM69" s="81"/>
      <c r="GN69" s="81"/>
      <c r="GO69" s="81"/>
      <c r="GP69" s="81"/>
      <c r="GQ69" s="57"/>
      <c r="GR69" s="81"/>
      <c r="GS69" s="81"/>
      <c r="GT69" s="96"/>
      <c r="GU69" s="96"/>
      <c r="GV69" s="81"/>
      <c r="GW69" s="81"/>
      <c r="GX69" s="81"/>
      <c r="GY69" s="81"/>
    </row>
    <row r="70" spans="9:207" ht="12.75">
      <c r="I70" s="74"/>
      <c r="O70" s="40"/>
      <c r="P70" s="40"/>
      <c r="Q70" s="40"/>
      <c r="R70" s="40"/>
      <c r="S70" s="40"/>
      <c r="T70" s="112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CY70" s="395"/>
      <c r="CZ70" s="395"/>
      <c r="DA70" s="395"/>
      <c r="DB70" s="395"/>
      <c r="DC70" s="395"/>
      <c r="DD70" s="395"/>
      <c r="DE70" s="395"/>
      <c r="DF70" s="395"/>
      <c r="DG70" s="395"/>
      <c r="DH70" s="395"/>
      <c r="DI70" s="395"/>
      <c r="DJ70" s="395"/>
      <c r="DK70" s="395"/>
      <c r="DL70" s="395"/>
      <c r="DM70" s="395"/>
      <c r="DN70" s="395"/>
      <c r="DO70" s="395"/>
      <c r="DP70" s="395"/>
      <c r="DQ70" s="395"/>
      <c r="DR70" s="395"/>
      <c r="DS70" s="395"/>
      <c r="DT70" s="395"/>
      <c r="DU70" s="395"/>
      <c r="DV70" s="395"/>
      <c r="DW70" s="395"/>
      <c r="DX70" s="395"/>
      <c r="DY70" s="395"/>
      <c r="DZ70" s="395"/>
      <c r="EA70" s="395"/>
      <c r="EB70" s="395"/>
      <c r="EC70" s="395"/>
      <c r="ED70" s="395"/>
      <c r="EE70" s="395"/>
      <c r="EF70" s="395"/>
      <c r="EG70" s="395"/>
      <c r="EH70" s="395"/>
      <c r="EI70" s="395"/>
      <c r="EJ70" s="395"/>
      <c r="EK70" s="395"/>
      <c r="EL70" s="395"/>
      <c r="EM70" s="395"/>
      <c r="EN70" s="395"/>
      <c r="EO70" s="395"/>
      <c r="EP70" s="395"/>
      <c r="EQ70" s="395"/>
      <c r="ER70" s="395"/>
      <c r="ES70" s="395"/>
      <c r="ET70" s="395"/>
      <c r="EU70" s="395"/>
      <c r="EV70" s="395"/>
      <c r="EW70" s="395"/>
      <c r="EX70" s="395"/>
      <c r="EY70" s="395"/>
      <c r="EZ70" s="395"/>
      <c r="FA70" s="395"/>
      <c r="FB70" s="395"/>
      <c r="FC70" s="666"/>
      <c r="GJ70" s="51"/>
      <c r="GK70" s="51"/>
      <c r="GL70" s="51"/>
      <c r="GM70" s="51"/>
      <c r="GN70" s="51"/>
      <c r="GO70" s="51"/>
      <c r="GP70" s="51"/>
      <c r="GQ70" s="57"/>
      <c r="GR70" s="51"/>
      <c r="GS70" s="51"/>
      <c r="GT70" s="96"/>
      <c r="GU70" s="96"/>
      <c r="GV70" s="51"/>
      <c r="GW70" s="51"/>
      <c r="GX70" s="51"/>
      <c r="GY70" s="51"/>
    </row>
    <row r="71" spans="7:207" ht="12.75">
      <c r="G71" s="76"/>
      <c r="O71" s="40"/>
      <c r="P71" s="40"/>
      <c r="Q71" s="40"/>
      <c r="R71" s="40"/>
      <c r="S71" s="40"/>
      <c r="T71" s="40"/>
      <c r="U71" s="109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CY71" s="395"/>
      <c r="CZ71" s="395"/>
      <c r="DA71" s="395"/>
      <c r="DB71" s="395"/>
      <c r="DC71" s="395"/>
      <c r="DD71" s="395"/>
      <c r="DE71" s="395"/>
      <c r="DF71" s="395"/>
      <c r="DG71" s="395"/>
      <c r="DH71" s="395"/>
      <c r="DI71" s="395"/>
      <c r="DJ71" s="395"/>
      <c r="DK71" s="395"/>
      <c r="DL71" s="395"/>
      <c r="DM71" s="395"/>
      <c r="DN71" s="395"/>
      <c r="DO71" s="395"/>
      <c r="DP71" s="395"/>
      <c r="DQ71" s="395"/>
      <c r="DR71" s="395"/>
      <c r="DS71" s="395"/>
      <c r="DT71" s="395"/>
      <c r="DU71" s="395"/>
      <c r="DV71" s="395"/>
      <c r="DW71" s="395"/>
      <c r="DX71" s="395"/>
      <c r="DY71" s="395"/>
      <c r="DZ71" s="395"/>
      <c r="EA71" s="395"/>
      <c r="EB71" s="395"/>
      <c r="EC71" s="395"/>
      <c r="ED71" s="395"/>
      <c r="EE71" s="395"/>
      <c r="EF71" s="395"/>
      <c r="EG71" s="395"/>
      <c r="EH71" s="395"/>
      <c r="EI71" s="395"/>
      <c r="EJ71" s="395"/>
      <c r="EK71" s="395"/>
      <c r="EL71" s="395"/>
      <c r="EM71" s="395"/>
      <c r="EN71" s="395"/>
      <c r="EO71" s="395"/>
      <c r="EP71" s="395"/>
      <c r="EQ71" s="395"/>
      <c r="ER71" s="395"/>
      <c r="ES71" s="395"/>
      <c r="ET71" s="395"/>
      <c r="EU71" s="395"/>
      <c r="EV71" s="395"/>
      <c r="EW71" s="395"/>
      <c r="EX71" s="395"/>
      <c r="EY71" s="395"/>
      <c r="EZ71" s="395"/>
      <c r="FA71" s="395"/>
      <c r="FB71" s="395"/>
      <c r="FC71" s="666"/>
      <c r="GJ71" s="51"/>
      <c r="GK71" s="51"/>
      <c r="GL71" s="51"/>
      <c r="GM71" s="51"/>
      <c r="GN71" s="51"/>
      <c r="GO71" s="51"/>
      <c r="GP71" s="51"/>
      <c r="GQ71" s="57"/>
      <c r="GR71" s="51"/>
      <c r="GS71" s="51"/>
      <c r="GT71" s="96"/>
      <c r="GU71" s="96"/>
      <c r="GV71" s="51"/>
      <c r="GW71" s="51"/>
      <c r="GX71" s="51"/>
      <c r="GY71" s="51"/>
    </row>
    <row r="72" spans="9:207" ht="12.75">
      <c r="I72" s="74"/>
      <c r="O72" s="40"/>
      <c r="P72" s="40"/>
      <c r="Q72" s="40"/>
      <c r="R72" s="40"/>
      <c r="S72" s="40"/>
      <c r="T72" s="40"/>
      <c r="U72" s="109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CY72" s="395"/>
      <c r="CZ72" s="395"/>
      <c r="DA72" s="395"/>
      <c r="DB72" s="395"/>
      <c r="DC72" s="395"/>
      <c r="DD72" s="395"/>
      <c r="DE72" s="395"/>
      <c r="DF72" s="395"/>
      <c r="DG72" s="395"/>
      <c r="DH72" s="395"/>
      <c r="DI72" s="395"/>
      <c r="DJ72" s="395"/>
      <c r="DK72" s="395"/>
      <c r="DL72" s="395"/>
      <c r="DM72" s="395"/>
      <c r="DN72" s="395"/>
      <c r="DO72" s="395"/>
      <c r="DP72" s="395"/>
      <c r="DQ72" s="395"/>
      <c r="DR72" s="395"/>
      <c r="DS72" s="395"/>
      <c r="DT72" s="395"/>
      <c r="DU72" s="395"/>
      <c r="DV72" s="395"/>
      <c r="DW72" s="395"/>
      <c r="DX72" s="395"/>
      <c r="DY72" s="395"/>
      <c r="DZ72" s="395"/>
      <c r="EA72" s="395"/>
      <c r="EB72" s="395"/>
      <c r="EC72" s="395"/>
      <c r="ED72" s="395"/>
      <c r="EE72" s="395"/>
      <c r="EF72" s="395"/>
      <c r="EG72" s="395"/>
      <c r="EH72" s="395"/>
      <c r="EI72" s="395"/>
      <c r="EJ72" s="395"/>
      <c r="EK72" s="395"/>
      <c r="EL72" s="395"/>
      <c r="EM72" s="395"/>
      <c r="EN72" s="395"/>
      <c r="EO72" s="395"/>
      <c r="EP72" s="395"/>
      <c r="EQ72" s="395"/>
      <c r="ER72" s="395"/>
      <c r="ES72" s="395"/>
      <c r="ET72" s="395"/>
      <c r="EU72" s="395"/>
      <c r="EV72" s="395"/>
      <c r="EW72" s="395"/>
      <c r="EX72" s="395"/>
      <c r="EY72" s="395"/>
      <c r="EZ72" s="395"/>
      <c r="FA72" s="395"/>
      <c r="FB72" s="395"/>
      <c r="FC72" s="666"/>
      <c r="GJ72" s="51"/>
      <c r="GK72" s="51"/>
      <c r="GL72" s="51"/>
      <c r="GM72" s="51"/>
      <c r="GN72" s="51"/>
      <c r="GO72" s="51"/>
      <c r="GP72" s="51"/>
      <c r="GQ72" s="57"/>
      <c r="GR72" s="51"/>
      <c r="GS72" s="51"/>
      <c r="GT72" s="96"/>
      <c r="GU72" s="96"/>
      <c r="GV72" s="51"/>
      <c r="GW72" s="51"/>
      <c r="GX72" s="51"/>
      <c r="GY72" s="51"/>
    </row>
    <row r="73" spans="15:207" ht="12.75">
      <c r="O73" s="40"/>
      <c r="P73" s="40"/>
      <c r="Q73" s="40"/>
      <c r="R73" s="40"/>
      <c r="S73" s="40"/>
      <c r="T73" s="40"/>
      <c r="U73" s="109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CY73" s="395"/>
      <c r="CZ73" s="395"/>
      <c r="DA73" s="395"/>
      <c r="DB73" s="395"/>
      <c r="DC73" s="395"/>
      <c r="DD73" s="395"/>
      <c r="DE73" s="395"/>
      <c r="DF73" s="395"/>
      <c r="DG73" s="395"/>
      <c r="DH73" s="395"/>
      <c r="DI73" s="395"/>
      <c r="DJ73" s="395"/>
      <c r="DK73" s="395"/>
      <c r="DL73" s="395"/>
      <c r="DM73" s="395"/>
      <c r="DN73" s="395"/>
      <c r="DO73" s="395"/>
      <c r="DP73" s="395"/>
      <c r="DQ73" s="395"/>
      <c r="DR73" s="395"/>
      <c r="DS73" s="395"/>
      <c r="DT73" s="395"/>
      <c r="DU73" s="395"/>
      <c r="DV73" s="395"/>
      <c r="DW73" s="395"/>
      <c r="DX73" s="395"/>
      <c r="DY73" s="395"/>
      <c r="DZ73" s="395"/>
      <c r="EA73" s="395"/>
      <c r="EB73" s="395"/>
      <c r="EC73" s="395"/>
      <c r="ED73" s="395"/>
      <c r="EE73" s="395"/>
      <c r="EF73" s="395"/>
      <c r="EG73" s="395"/>
      <c r="EH73" s="395"/>
      <c r="EI73" s="395"/>
      <c r="EJ73" s="395"/>
      <c r="EK73" s="395"/>
      <c r="EL73" s="395"/>
      <c r="EM73" s="395"/>
      <c r="EN73" s="395"/>
      <c r="EO73" s="395"/>
      <c r="EP73" s="395"/>
      <c r="EQ73" s="395"/>
      <c r="ER73" s="395"/>
      <c r="ES73" s="395"/>
      <c r="ET73" s="395"/>
      <c r="EU73" s="395"/>
      <c r="EV73" s="395"/>
      <c r="EW73" s="395"/>
      <c r="EX73" s="395"/>
      <c r="EY73" s="395"/>
      <c r="EZ73" s="395"/>
      <c r="FA73" s="395"/>
      <c r="FB73" s="395"/>
      <c r="FC73" s="666"/>
      <c r="GJ73" s="51"/>
      <c r="GK73" s="51"/>
      <c r="GL73" s="51"/>
      <c r="GM73" s="51"/>
      <c r="GN73" s="51"/>
      <c r="GO73" s="51"/>
      <c r="GP73" s="51"/>
      <c r="GQ73" s="57"/>
      <c r="GR73" s="51"/>
      <c r="GS73" s="51"/>
      <c r="GT73" s="96"/>
      <c r="GU73" s="96"/>
      <c r="GV73" s="51"/>
      <c r="GW73" s="51"/>
      <c r="GX73" s="51"/>
      <c r="GY73" s="51"/>
    </row>
    <row r="74" spans="103:207" ht="12.75">
      <c r="CY74" s="395"/>
      <c r="CZ74" s="395"/>
      <c r="DA74" s="395"/>
      <c r="DB74" s="395"/>
      <c r="DC74" s="395"/>
      <c r="DD74" s="395"/>
      <c r="DE74" s="395"/>
      <c r="DF74" s="395"/>
      <c r="DG74" s="395"/>
      <c r="DH74" s="395"/>
      <c r="DI74" s="395"/>
      <c r="DJ74" s="395"/>
      <c r="DK74" s="395"/>
      <c r="DL74" s="395"/>
      <c r="DM74" s="395"/>
      <c r="DN74" s="395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95"/>
      <c r="EB74" s="395"/>
      <c r="EC74" s="395"/>
      <c r="ED74" s="395"/>
      <c r="EE74" s="395"/>
      <c r="EF74" s="395"/>
      <c r="EG74" s="395"/>
      <c r="EH74" s="395"/>
      <c r="EI74" s="395"/>
      <c r="EJ74" s="395"/>
      <c r="EK74" s="395"/>
      <c r="EL74" s="395"/>
      <c r="EM74" s="395"/>
      <c r="EN74" s="395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95"/>
      <c r="FB74" s="395"/>
      <c r="FC74" s="666"/>
      <c r="GJ74" s="51"/>
      <c r="GK74" s="51"/>
      <c r="GL74" s="51"/>
      <c r="GM74" s="51"/>
      <c r="GN74" s="51"/>
      <c r="GO74" s="51"/>
      <c r="GP74" s="51"/>
      <c r="GQ74" s="57"/>
      <c r="GR74" s="51"/>
      <c r="GS74" s="51"/>
      <c r="GT74" s="96"/>
      <c r="GU74" s="96"/>
      <c r="GV74" s="51"/>
      <c r="GW74" s="51"/>
      <c r="GX74" s="51"/>
      <c r="GY74" s="51"/>
    </row>
    <row r="75" spans="103:207" ht="12.75">
      <c r="CY75" s="395"/>
      <c r="CZ75" s="395"/>
      <c r="DA75" s="395"/>
      <c r="DB75" s="395"/>
      <c r="DC75" s="395"/>
      <c r="DD75" s="395"/>
      <c r="DE75" s="395"/>
      <c r="DF75" s="395"/>
      <c r="DG75" s="395"/>
      <c r="DH75" s="395"/>
      <c r="DI75" s="395"/>
      <c r="DJ75" s="395"/>
      <c r="DK75" s="395"/>
      <c r="DL75" s="395"/>
      <c r="DM75" s="395"/>
      <c r="DN75" s="395"/>
      <c r="DO75" s="395"/>
      <c r="DP75" s="395"/>
      <c r="DQ75" s="395"/>
      <c r="DR75" s="395"/>
      <c r="DS75" s="395"/>
      <c r="DT75" s="395"/>
      <c r="DU75" s="395"/>
      <c r="DV75" s="395"/>
      <c r="DW75" s="395"/>
      <c r="DX75" s="395"/>
      <c r="DY75" s="395"/>
      <c r="DZ75" s="395"/>
      <c r="EA75" s="395"/>
      <c r="EB75" s="395"/>
      <c r="EC75" s="395"/>
      <c r="ED75" s="395"/>
      <c r="EE75" s="395"/>
      <c r="EF75" s="395"/>
      <c r="EG75" s="395"/>
      <c r="EH75" s="395"/>
      <c r="EI75" s="395"/>
      <c r="EJ75" s="395"/>
      <c r="EK75" s="395"/>
      <c r="EL75" s="395"/>
      <c r="EM75" s="395"/>
      <c r="EN75" s="395"/>
      <c r="EO75" s="395"/>
      <c r="EP75" s="395"/>
      <c r="EQ75" s="395"/>
      <c r="ER75" s="395"/>
      <c r="ES75" s="395"/>
      <c r="ET75" s="395"/>
      <c r="EU75" s="395"/>
      <c r="EV75" s="395"/>
      <c r="EW75" s="395"/>
      <c r="EX75" s="395"/>
      <c r="EY75" s="395"/>
      <c r="EZ75" s="395"/>
      <c r="FA75" s="395"/>
      <c r="FB75" s="395"/>
      <c r="FC75" s="666"/>
      <c r="GJ75" s="162"/>
      <c r="GK75" s="162"/>
      <c r="GL75" s="51"/>
      <c r="GM75" s="51"/>
      <c r="GN75" s="51"/>
      <c r="GO75" s="51"/>
      <c r="GP75" s="51"/>
      <c r="GQ75" s="57"/>
      <c r="GR75" s="51"/>
      <c r="GS75" s="51"/>
      <c r="GT75" s="96"/>
      <c r="GU75" s="96"/>
      <c r="GV75" s="51"/>
      <c r="GW75" s="51"/>
      <c r="GX75" s="51"/>
      <c r="GY75" s="51"/>
    </row>
    <row r="76" spans="103:207" ht="12.75">
      <c r="CY76" s="395"/>
      <c r="CZ76" s="395"/>
      <c r="DA76" s="395"/>
      <c r="DB76" s="395"/>
      <c r="DC76" s="395"/>
      <c r="DD76" s="395"/>
      <c r="DE76" s="395"/>
      <c r="DF76" s="395"/>
      <c r="DG76" s="395"/>
      <c r="DH76" s="395"/>
      <c r="DI76" s="395"/>
      <c r="DJ76" s="395"/>
      <c r="DK76" s="395"/>
      <c r="DL76" s="395"/>
      <c r="DM76" s="395"/>
      <c r="DN76" s="395"/>
      <c r="DO76" s="395"/>
      <c r="DP76" s="395"/>
      <c r="DQ76" s="395"/>
      <c r="DR76" s="395"/>
      <c r="DS76" s="395"/>
      <c r="DT76" s="395"/>
      <c r="DU76" s="395"/>
      <c r="DV76" s="395"/>
      <c r="DW76" s="395"/>
      <c r="DX76" s="395"/>
      <c r="DY76" s="395"/>
      <c r="DZ76" s="395"/>
      <c r="EA76" s="395"/>
      <c r="EB76" s="395"/>
      <c r="EC76" s="395"/>
      <c r="ED76" s="395"/>
      <c r="EE76" s="395"/>
      <c r="EF76" s="395"/>
      <c r="EG76" s="395"/>
      <c r="EH76" s="395"/>
      <c r="EI76" s="395"/>
      <c r="EJ76" s="395"/>
      <c r="EK76" s="395"/>
      <c r="EL76" s="395"/>
      <c r="EM76" s="395"/>
      <c r="EN76" s="395"/>
      <c r="EO76" s="395"/>
      <c r="EP76" s="395"/>
      <c r="EQ76" s="395"/>
      <c r="ER76" s="395"/>
      <c r="ES76" s="395"/>
      <c r="ET76" s="395"/>
      <c r="EU76" s="395"/>
      <c r="EV76" s="395"/>
      <c r="EW76" s="395"/>
      <c r="EX76" s="395"/>
      <c r="EY76" s="395"/>
      <c r="EZ76" s="395"/>
      <c r="FA76" s="395"/>
      <c r="FB76" s="395"/>
      <c r="FC76" s="666"/>
      <c r="GJ76" s="162"/>
      <c r="GK76" s="162"/>
      <c r="GL76" s="51"/>
      <c r="GM76" s="51"/>
      <c r="GN76" s="51"/>
      <c r="GO76" s="51"/>
      <c r="GP76" s="51"/>
      <c r="GQ76" s="57"/>
      <c r="GR76" s="51"/>
      <c r="GS76" s="51"/>
      <c r="GT76" s="96"/>
      <c r="GU76" s="96"/>
      <c r="GV76" s="51"/>
      <c r="GW76" s="51"/>
      <c r="GX76" s="51"/>
      <c r="GY76" s="51"/>
    </row>
    <row r="77" spans="103:207" ht="12.75">
      <c r="CY77" s="395"/>
      <c r="CZ77" s="395"/>
      <c r="DA77" s="395"/>
      <c r="DB77" s="395"/>
      <c r="DC77" s="395"/>
      <c r="DD77" s="395"/>
      <c r="DE77" s="395"/>
      <c r="DF77" s="395"/>
      <c r="DG77" s="395"/>
      <c r="DH77" s="395"/>
      <c r="DI77" s="395"/>
      <c r="DJ77" s="395"/>
      <c r="DK77" s="395"/>
      <c r="DL77" s="395"/>
      <c r="DM77" s="395"/>
      <c r="DN77" s="395"/>
      <c r="DO77" s="395"/>
      <c r="DP77" s="395"/>
      <c r="DQ77" s="395"/>
      <c r="DR77" s="395"/>
      <c r="DS77" s="395"/>
      <c r="DT77" s="395"/>
      <c r="DU77" s="395"/>
      <c r="DV77" s="395"/>
      <c r="DW77" s="395"/>
      <c r="DX77" s="395"/>
      <c r="DY77" s="395"/>
      <c r="DZ77" s="395"/>
      <c r="EA77" s="395"/>
      <c r="EB77" s="395"/>
      <c r="EC77" s="395"/>
      <c r="ED77" s="395"/>
      <c r="EE77" s="395"/>
      <c r="EF77" s="395"/>
      <c r="EG77" s="395"/>
      <c r="EH77" s="395"/>
      <c r="EI77" s="395"/>
      <c r="EJ77" s="395"/>
      <c r="EK77" s="395"/>
      <c r="EL77" s="395"/>
      <c r="EM77" s="395"/>
      <c r="EN77" s="395"/>
      <c r="EO77" s="395"/>
      <c r="EP77" s="395"/>
      <c r="EQ77" s="395"/>
      <c r="ER77" s="395"/>
      <c r="ES77" s="395"/>
      <c r="ET77" s="395"/>
      <c r="EU77" s="395"/>
      <c r="EV77" s="395"/>
      <c r="EW77" s="395"/>
      <c r="EX77" s="395"/>
      <c r="EY77" s="395"/>
      <c r="EZ77" s="395"/>
      <c r="FA77" s="395"/>
      <c r="FB77" s="395"/>
      <c r="FC77" s="666"/>
      <c r="GJ77" s="162"/>
      <c r="GK77" s="162"/>
      <c r="GL77" s="51"/>
      <c r="GM77" s="51"/>
      <c r="GN77" s="51"/>
      <c r="GO77" s="51"/>
      <c r="GP77" s="51"/>
      <c r="GQ77" s="57"/>
      <c r="GR77" s="51"/>
      <c r="GS77" s="51"/>
      <c r="GT77" s="96"/>
      <c r="GU77" s="96"/>
      <c r="GV77" s="51"/>
      <c r="GW77" s="51"/>
      <c r="GX77" s="51"/>
      <c r="GY77" s="51"/>
    </row>
    <row r="78" spans="103:207" ht="12.75">
      <c r="CY78" s="395"/>
      <c r="CZ78" s="395"/>
      <c r="DA78" s="395"/>
      <c r="DB78" s="395"/>
      <c r="DC78" s="395"/>
      <c r="DD78" s="395"/>
      <c r="DE78" s="395"/>
      <c r="DF78" s="395"/>
      <c r="DG78" s="395"/>
      <c r="DH78" s="395"/>
      <c r="DI78" s="395"/>
      <c r="DJ78" s="395"/>
      <c r="DK78" s="395"/>
      <c r="DL78" s="395"/>
      <c r="DM78" s="395"/>
      <c r="DN78" s="395"/>
      <c r="DO78" s="395"/>
      <c r="DP78" s="395"/>
      <c r="DQ78" s="395"/>
      <c r="DR78" s="395"/>
      <c r="DS78" s="395"/>
      <c r="DT78" s="395"/>
      <c r="DU78" s="395"/>
      <c r="DV78" s="395"/>
      <c r="DW78" s="395"/>
      <c r="DX78" s="395"/>
      <c r="DY78" s="395"/>
      <c r="DZ78" s="395"/>
      <c r="EA78" s="395"/>
      <c r="EB78" s="395"/>
      <c r="EC78" s="395"/>
      <c r="ED78" s="395"/>
      <c r="EE78" s="395"/>
      <c r="EF78" s="395"/>
      <c r="EG78" s="395"/>
      <c r="EH78" s="395"/>
      <c r="EI78" s="395"/>
      <c r="EJ78" s="395"/>
      <c r="EK78" s="395"/>
      <c r="EL78" s="395"/>
      <c r="EM78" s="395"/>
      <c r="EN78" s="395"/>
      <c r="EO78" s="395"/>
      <c r="EP78" s="395"/>
      <c r="EQ78" s="395"/>
      <c r="ER78" s="395"/>
      <c r="ES78" s="395"/>
      <c r="ET78" s="395"/>
      <c r="EU78" s="395"/>
      <c r="EV78" s="395"/>
      <c r="EW78" s="395"/>
      <c r="EX78" s="395"/>
      <c r="EY78" s="395"/>
      <c r="EZ78" s="395"/>
      <c r="FA78" s="395"/>
      <c r="FB78" s="395"/>
      <c r="FC78" s="666"/>
      <c r="GJ78" s="162"/>
      <c r="GK78" s="162"/>
      <c r="GL78" s="51"/>
      <c r="GM78" s="51"/>
      <c r="GN78" s="51"/>
      <c r="GO78" s="51"/>
      <c r="GP78" s="51"/>
      <c r="GQ78" s="57"/>
      <c r="GR78" s="51"/>
      <c r="GS78" s="51"/>
      <c r="GT78" s="96"/>
      <c r="GU78" s="96"/>
      <c r="GV78" s="51"/>
      <c r="GW78" s="51"/>
      <c r="GX78" s="51"/>
      <c r="GY78" s="51"/>
    </row>
    <row r="79" spans="103:207" ht="12.75">
      <c r="CY79" s="395"/>
      <c r="CZ79" s="395"/>
      <c r="DA79" s="395"/>
      <c r="DB79" s="395"/>
      <c r="DC79" s="395"/>
      <c r="DD79" s="395"/>
      <c r="DE79" s="395"/>
      <c r="DF79" s="395"/>
      <c r="DG79" s="395"/>
      <c r="DH79" s="395"/>
      <c r="DI79" s="395"/>
      <c r="DJ79" s="395"/>
      <c r="DK79" s="395"/>
      <c r="DL79" s="395"/>
      <c r="DM79" s="395"/>
      <c r="DN79" s="395"/>
      <c r="DO79" s="395"/>
      <c r="DP79" s="395"/>
      <c r="DQ79" s="395"/>
      <c r="DR79" s="395"/>
      <c r="DS79" s="395"/>
      <c r="DT79" s="395"/>
      <c r="DU79" s="395"/>
      <c r="DV79" s="395"/>
      <c r="DW79" s="395"/>
      <c r="DX79" s="395"/>
      <c r="DY79" s="395"/>
      <c r="DZ79" s="395"/>
      <c r="EA79" s="395"/>
      <c r="EB79" s="395"/>
      <c r="EC79" s="395"/>
      <c r="ED79" s="395"/>
      <c r="EE79" s="395"/>
      <c r="EF79" s="395"/>
      <c r="EG79" s="395"/>
      <c r="EH79" s="395"/>
      <c r="EI79" s="395"/>
      <c r="EJ79" s="395"/>
      <c r="EK79" s="395"/>
      <c r="EL79" s="395"/>
      <c r="EM79" s="395"/>
      <c r="EN79" s="395"/>
      <c r="EO79" s="395"/>
      <c r="EP79" s="395"/>
      <c r="EQ79" s="395"/>
      <c r="ER79" s="395"/>
      <c r="ES79" s="395"/>
      <c r="ET79" s="395"/>
      <c r="EU79" s="395"/>
      <c r="EV79" s="395"/>
      <c r="EW79" s="395"/>
      <c r="EX79" s="395"/>
      <c r="EY79" s="395"/>
      <c r="EZ79" s="395"/>
      <c r="FA79" s="395"/>
      <c r="FB79" s="395"/>
      <c r="FC79" s="666"/>
      <c r="GJ79" s="162"/>
      <c r="GK79" s="162"/>
      <c r="GL79" s="51"/>
      <c r="GM79" s="51"/>
      <c r="GN79" s="51"/>
      <c r="GO79" s="51"/>
      <c r="GP79" s="51"/>
      <c r="GQ79" s="57"/>
      <c r="GR79" s="51"/>
      <c r="GS79" s="51"/>
      <c r="GT79" s="96"/>
      <c r="GU79" s="96"/>
      <c r="GV79" s="51"/>
      <c r="GW79" s="51"/>
      <c r="GX79" s="51"/>
      <c r="GY79" s="51"/>
    </row>
    <row r="80" spans="103:207" ht="12.75">
      <c r="CY80" s="395"/>
      <c r="CZ80" s="395"/>
      <c r="DA80" s="395"/>
      <c r="DB80" s="395"/>
      <c r="DC80" s="395"/>
      <c r="DD80" s="395"/>
      <c r="DE80" s="395"/>
      <c r="DF80" s="395"/>
      <c r="DG80" s="395"/>
      <c r="DH80" s="395"/>
      <c r="DI80" s="395"/>
      <c r="DJ80" s="395"/>
      <c r="DK80" s="395"/>
      <c r="DL80" s="395"/>
      <c r="DM80" s="395"/>
      <c r="DN80" s="395"/>
      <c r="DO80" s="395"/>
      <c r="DP80" s="395"/>
      <c r="DQ80" s="395"/>
      <c r="DR80" s="395"/>
      <c r="DS80" s="395"/>
      <c r="DT80" s="395"/>
      <c r="DU80" s="395"/>
      <c r="DV80" s="395"/>
      <c r="DW80" s="395"/>
      <c r="DX80" s="395"/>
      <c r="DY80" s="395"/>
      <c r="DZ80" s="395"/>
      <c r="EA80" s="395"/>
      <c r="EB80" s="395"/>
      <c r="EC80" s="395"/>
      <c r="ED80" s="395"/>
      <c r="EE80" s="395"/>
      <c r="EF80" s="395"/>
      <c r="EG80" s="395"/>
      <c r="EH80" s="395"/>
      <c r="EI80" s="395"/>
      <c r="EJ80" s="395"/>
      <c r="EK80" s="395"/>
      <c r="EL80" s="395"/>
      <c r="EM80" s="395"/>
      <c r="EN80" s="395"/>
      <c r="EO80" s="395"/>
      <c r="EP80" s="395"/>
      <c r="EQ80" s="395"/>
      <c r="ER80" s="395"/>
      <c r="ES80" s="395"/>
      <c r="ET80" s="395"/>
      <c r="EU80" s="395"/>
      <c r="EV80" s="395"/>
      <c r="EW80" s="395"/>
      <c r="EX80" s="395"/>
      <c r="EY80" s="395"/>
      <c r="EZ80" s="395"/>
      <c r="FA80" s="395"/>
      <c r="FB80" s="395"/>
      <c r="FC80" s="666"/>
      <c r="GJ80" s="162"/>
      <c r="GK80" s="162"/>
      <c r="GL80" s="51"/>
      <c r="GM80" s="51"/>
      <c r="GN80" s="51"/>
      <c r="GO80" s="51"/>
      <c r="GP80" s="51"/>
      <c r="GQ80" s="57"/>
      <c r="GR80" s="51"/>
      <c r="GS80" s="51"/>
      <c r="GT80" s="96"/>
      <c r="GU80" s="96"/>
      <c r="GV80" s="51"/>
      <c r="GW80" s="51"/>
      <c r="GX80" s="51"/>
      <c r="GY80" s="51"/>
    </row>
    <row r="81" spans="103:207" ht="12.75">
      <c r="CY81" s="395"/>
      <c r="CZ81" s="395"/>
      <c r="DA81" s="395"/>
      <c r="DB81" s="395"/>
      <c r="DC81" s="395"/>
      <c r="DD81" s="395"/>
      <c r="DE81" s="395"/>
      <c r="DF81" s="395"/>
      <c r="DG81" s="395"/>
      <c r="DH81" s="395"/>
      <c r="DI81" s="395"/>
      <c r="DJ81" s="395"/>
      <c r="DK81" s="395"/>
      <c r="DL81" s="395"/>
      <c r="DM81" s="395"/>
      <c r="DN81" s="395"/>
      <c r="DO81" s="395"/>
      <c r="DP81" s="395"/>
      <c r="DQ81" s="395"/>
      <c r="DR81" s="395"/>
      <c r="DS81" s="395"/>
      <c r="DT81" s="395"/>
      <c r="DU81" s="395"/>
      <c r="DV81" s="395"/>
      <c r="DW81" s="395"/>
      <c r="DX81" s="395"/>
      <c r="DY81" s="395"/>
      <c r="DZ81" s="395"/>
      <c r="EA81" s="395"/>
      <c r="EB81" s="395"/>
      <c r="EC81" s="395"/>
      <c r="ED81" s="395"/>
      <c r="EE81" s="395"/>
      <c r="EF81" s="395"/>
      <c r="EG81" s="395"/>
      <c r="EH81" s="395"/>
      <c r="EI81" s="395"/>
      <c r="EJ81" s="395"/>
      <c r="EK81" s="395"/>
      <c r="EL81" s="395"/>
      <c r="EM81" s="395"/>
      <c r="EN81" s="395"/>
      <c r="EO81" s="395"/>
      <c r="EP81" s="395"/>
      <c r="EQ81" s="395"/>
      <c r="ER81" s="395"/>
      <c r="ES81" s="395"/>
      <c r="ET81" s="395"/>
      <c r="EU81" s="395"/>
      <c r="EV81" s="395"/>
      <c r="EW81" s="395"/>
      <c r="EX81" s="395"/>
      <c r="EY81" s="395"/>
      <c r="EZ81" s="395"/>
      <c r="FA81" s="395"/>
      <c r="FB81" s="395"/>
      <c r="FC81" s="666"/>
      <c r="GJ81" s="162"/>
      <c r="GK81" s="162"/>
      <c r="GL81" s="51"/>
      <c r="GM81" s="51"/>
      <c r="GN81" s="51"/>
      <c r="GO81" s="51"/>
      <c r="GP81" s="51"/>
      <c r="GQ81" s="57"/>
      <c r="GR81" s="51"/>
      <c r="GS81" s="51"/>
      <c r="GT81" s="96"/>
      <c r="GU81" s="96"/>
      <c r="GV81" s="51"/>
      <c r="GW81" s="51"/>
      <c r="GX81" s="51"/>
      <c r="GY81" s="51"/>
    </row>
    <row r="82" spans="103:207" ht="12.75">
      <c r="CY82" s="395"/>
      <c r="CZ82" s="395"/>
      <c r="DA82" s="395"/>
      <c r="DB82" s="395"/>
      <c r="DC82" s="395"/>
      <c r="DD82" s="395"/>
      <c r="DE82" s="395"/>
      <c r="DF82" s="395"/>
      <c r="DG82" s="395"/>
      <c r="DH82" s="395"/>
      <c r="DI82" s="395"/>
      <c r="DJ82" s="395"/>
      <c r="DK82" s="395"/>
      <c r="DL82" s="395"/>
      <c r="DM82" s="395"/>
      <c r="DN82" s="395"/>
      <c r="DO82" s="395"/>
      <c r="DP82" s="395"/>
      <c r="DQ82" s="395"/>
      <c r="DR82" s="395"/>
      <c r="DS82" s="395"/>
      <c r="DT82" s="395"/>
      <c r="DU82" s="395"/>
      <c r="DV82" s="395"/>
      <c r="DW82" s="395"/>
      <c r="DX82" s="395"/>
      <c r="DY82" s="395"/>
      <c r="DZ82" s="395"/>
      <c r="EA82" s="395"/>
      <c r="EB82" s="395"/>
      <c r="EC82" s="395"/>
      <c r="ED82" s="395"/>
      <c r="EE82" s="395"/>
      <c r="EF82" s="395"/>
      <c r="EG82" s="395"/>
      <c r="EH82" s="395"/>
      <c r="EI82" s="395"/>
      <c r="EJ82" s="395"/>
      <c r="EK82" s="395"/>
      <c r="EL82" s="395"/>
      <c r="EM82" s="395"/>
      <c r="EN82" s="395"/>
      <c r="EO82" s="395"/>
      <c r="EP82" s="395"/>
      <c r="EQ82" s="395"/>
      <c r="ER82" s="395"/>
      <c r="ES82" s="395"/>
      <c r="ET82" s="395"/>
      <c r="EU82" s="395"/>
      <c r="EV82" s="395"/>
      <c r="EW82" s="395"/>
      <c r="EX82" s="395"/>
      <c r="EY82" s="395"/>
      <c r="EZ82" s="395"/>
      <c r="FA82" s="395"/>
      <c r="FB82" s="395"/>
      <c r="FC82" s="666"/>
      <c r="GJ82" s="162"/>
      <c r="GK82" s="162"/>
      <c r="GL82" s="51"/>
      <c r="GM82" s="51"/>
      <c r="GN82" s="51"/>
      <c r="GO82" s="51"/>
      <c r="GP82" s="51"/>
      <c r="GQ82" s="57"/>
      <c r="GR82" s="51"/>
      <c r="GS82" s="51"/>
      <c r="GT82" s="96"/>
      <c r="GU82" s="96"/>
      <c r="GV82" s="51"/>
      <c r="GW82" s="51"/>
      <c r="GX82" s="51"/>
      <c r="GY82" s="51"/>
    </row>
    <row r="83" spans="103:207" ht="12.75">
      <c r="CY83" s="395"/>
      <c r="CZ83" s="395"/>
      <c r="DA83" s="395"/>
      <c r="DB83" s="395"/>
      <c r="DC83" s="395"/>
      <c r="DD83" s="395"/>
      <c r="DE83" s="395"/>
      <c r="DF83" s="395"/>
      <c r="DG83" s="395"/>
      <c r="DH83" s="395"/>
      <c r="DI83" s="395"/>
      <c r="DJ83" s="395"/>
      <c r="DK83" s="395"/>
      <c r="DL83" s="395"/>
      <c r="DM83" s="395"/>
      <c r="DN83" s="395"/>
      <c r="DO83" s="395"/>
      <c r="DP83" s="395"/>
      <c r="DQ83" s="395"/>
      <c r="DR83" s="395"/>
      <c r="DS83" s="395"/>
      <c r="DT83" s="395"/>
      <c r="DU83" s="395"/>
      <c r="DV83" s="395"/>
      <c r="DW83" s="395"/>
      <c r="DX83" s="395"/>
      <c r="DY83" s="395"/>
      <c r="DZ83" s="395"/>
      <c r="EA83" s="395"/>
      <c r="EB83" s="395"/>
      <c r="EC83" s="395"/>
      <c r="ED83" s="395"/>
      <c r="EE83" s="395"/>
      <c r="EF83" s="395"/>
      <c r="EG83" s="395"/>
      <c r="EH83" s="395"/>
      <c r="EI83" s="395"/>
      <c r="EJ83" s="395"/>
      <c r="EK83" s="395"/>
      <c r="EL83" s="395"/>
      <c r="EM83" s="395"/>
      <c r="EN83" s="395"/>
      <c r="EO83" s="395"/>
      <c r="EP83" s="395"/>
      <c r="EQ83" s="395"/>
      <c r="ER83" s="395"/>
      <c r="ES83" s="395"/>
      <c r="ET83" s="395"/>
      <c r="EU83" s="395"/>
      <c r="EV83" s="395"/>
      <c r="EW83" s="395"/>
      <c r="EX83" s="395"/>
      <c r="EY83" s="395"/>
      <c r="EZ83" s="395"/>
      <c r="FA83" s="395"/>
      <c r="FB83" s="395"/>
      <c r="FC83" s="666"/>
      <c r="GJ83" s="162"/>
      <c r="GK83" s="162"/>
      <c r="GL83" s="51"/>
      <c r="GM83" s="51"/>
      <c r="GN83" s="51"/>
      <c r="GO83" s="51"/>
      <c r="GP83" s="51"/>
      <c r="GQ83" s="57"/>
      <c r="GR83" s="51"/>
      <c r="GS83" s="51"/>
      <c r="GT83" s="96"/>
      <c r="GU83" s="96"/>
      <c r="GV83" s="51"/>
      <c r="GW83" s="51"/>
      <c r="GX83" s="51"/>
      <c r="GY83" s="51"/>
    </row>
    <row r="84" spans="103:207" ht="12.75">
      <c r="CY84" s="395"/>
      <c r="CZ84" s="395"/>
      <c r="DA84" s="395"/>
      <c r="DB84" s="395"/>
      <c r="DC84" s="395"/>
      <c r="DD84" s="395"/>
      <c r="DE84" s="395"/>
      <c r="DF84" s="395"/>
      <c r="DG84" s="395"/>
      <c r="DH84" s="395"/>
      <c r="DI84" s="395"/>
      <c r="DJ84" s="395"/>
      <c r="DK84" s="395"/>
      <c r="DL84" s="395"/>
      <c r="DM84" s="395"/>
      <c r="DN84" s="395"/>
      <c r="DO84" s="395"/>
      <c r="DP84" s="395"/>
      <c r="DQ84" s="395"/>
      <c r="DR84" s="395"/>
      <c r="DS84" s="395"/>
      <c r="DT84" s="395"/>
      <c r="DU84" s="395"/>
      <c r="DV84" s="395"/>
      <c r="DW84" s="395"/>
      <c r="DX84" s="395"/>
      <c r="DY84" s="395"/>
      <c r="DZ84" s="395"/>
      <c r="EA84" s="395"/>
      <c r="EB84" s="395"/>
      <c r="EC84" s="395"/>
      <c r="ED84" s="395"/>
      <c r="EE84" s="395"/>
      <c r="EF84" s="395"/>
      <c r="EG84" s="395"/>
      <c r="EH84" s="395"/>
      <c r="EI84" s="395"/>
      <c r="EJ84" s="395"/>
      <c r="EK84" s="395"/>
      <c r="EL84" s="395"/>
      <c r="EM84" s="395"/>
      <c r="EN84" s="395"/>
      <c r="EO84" s="395"/>
      <c r="EP84" s="395"/>
      <c r="EQ84" s="395"/>
      <c r="ER84" s="395"/>
      <c r="ES84" s="395"/>
      <c r="ET84" s="395"/>
      <c r="EU84" s="395"/>
      <c r="EV84" s="395"/>
      <c r="EW84" s="395"/>
      <c r="EX84" s="395"/>
      <c r="EY84" s="395"/>
      <c r="EZ84" s="395"/>
      <c r="FA84" s="395"/>
      <c r="FB84" s="395"/>
      <c r="FC84" s="666"/>
      <c r="GJ84" s="162"/>
      <c r="GK84" s="162"/>
      <c r="GL84" s="51"/>
      <c r="GM84" s="51"/>
      <c r="GN84" s="51"/>
      <c r="GO84" s="51"/>
      <c r="GP84" s="51"/>
      <c r="GQ84" s="57"/>
      <c r="GR84" s="51"/>
      <c r="GS84" s="51"/>
      <c r="GT84" s="96"/>
      <c r="GU84" s="96"/>
      <c r="GV84" s="51"/>
      <c r="GW84" s="51"/>
      <c r="GX84" s="51"/>
      <c r="GY84" s="51"/>
    </row>
    <row r="85" spans="103:207" ht="12.75">
      <c r="CY85" s="395"/>
      <c r="CZ85" s="395"/>
      <c r="DA85" s="395"/>
      <c r="DB85" s="395"/>
      <c r="DC85" s="395"/>
      <c r="DD85" s="395"/>
      <c r="DE85" s="395"/>
      <c r="DF85" s="395"/>
      <c r="DG85" s="395"/>
      <c r="DH85" s="395"/>
      <c r="DI85" s="395"/>
      <c r="DJ85" s="395"/>
      <c r="DK85" s="395"/>
      <c r="DL85" s="395"/>
      <c r="DM85" s="395"/>
      <c r="DN85" s="395"/>
      <c r="DO85" s="395"/>
      <c r="DP85" s="395"/>
      <c r="DQ85" s="395"/>
      <c r="DR85" s="395"/>
      <c r="DS85" s="395"/>
      <c r="DT85" s="395"/>
      <c r="DU85" s="395"/>
      <c r="DV85" s="395"/>
      <c r="DW85" s="395"/>
      <c r="DX85" s="395"/>
      <c r="DY85" s="395"/>
      <c r="DZ85" s="395"/>
      <c r="EA85" s="395"/>
      <c r="EB85" s="395"/>
      <c r="EC85" s="395"/>
      <c r="ED85" s="395"/>
      <c r="EE85" s="395"/>
      <c r="EF85" s="395"/>
      <c r="EG85" s="395"/>
      <c r="EH85" s="395"/>
      <c r="EI85" s="395"/>
      <c r="EJ85" s="395"/>
      <c r="EK85" s="395"/>
      <c r="EL85" s="395"/>
      <c r="EM85" s="395"/>
      <c r="EN85" s="395"/>
      <c r="EO85" s="395"/>
      <c r="EP85" s="395"/>
      <c r="EQ85" s="395"/>
      <c r="ER85" s="395"/>
      <c r="ES85" s="395"/>
      <c r="ET85" s="395"/>
      <c r="EU85" s="395"/>
      <c r="EV85" s="395"/>
      <c r="EW85" s="395"/>
      <c r="EX85" s="395"/>
      <c r="EY85" s="395"/>
      <c r="EZ85" s="395"/>
      <c r="FA85" s="395"/>
      <c r="FB85" s="395"/>
      <c r="FC85" s="666"/>
      <c r="GJ85" s="162"/>
      <c r="GK85" s="162"/>
      <c r="GL85" s="51"/>
      <c r="GM85" s="51"/>
      <c r="GN85" s="51"/>
      <c r="GO85" s="51"/>
      <c r="GP85" s="51"/>
      <c r="GQ85" s="57"/>
      <c r="GR85" s="51"/>
      <c r="GS85" s="51"/>
      <c r="GT85" s="96"/>
      <c r="GU85" s="96"/>
      <c r="GV85" s="51"/>
      <c r="GW85" s="51"/>
      <c r="GX85" s="51"/>
      <c r="GY85" s="51"/>
    </row>
    <row r="86" spans="103:207" ht="12.75">
      <c r="CY86" s="395"/>
      <c r="CZ86" s="395"/>
      <c r="DA86" s="395"/>
      <c r="DB86" s="395"/>
      <c r="DC86" s="395"/>
      <c r="DD86" s="395"/>
      <c r="DE86" s="395"/>
      <c r="DF86" s="395"/>
      <c r="DG86" s="395"/>
      <c r="DH86" s="395"/>
      <c r="DI86" s="395"/>
      <c r="DJ86" s="395"/>
      <c r="DK86" s="395"/>
      <c r="DL86" s="395"/>
      <c r="DM86" s="395"/>
      <c r="DN86" s="395"/>
      <c r="DO86" s="395"/>
      <c r="DP86" s="395"/>
      <c r="DQ86" s="395"/>
      <c r="DR86" s="395"/>
      <c r="DS86" s="395"/>
      <c r="DT86" s="395"/>
      <c r="DU86" s="395"/>
      <c r="DV86" s="395"/>
      <c r="DW86" s="395"/>
      <c r="DX86" s="395"/>
      <c r="DY86" s="395"/>
      <c r="DZ86" s="395"/>
      <c r="EA86" s="395"/>
      <c r="EB86" s="395"/>
      <c r="EC86" s="395"/>
      <c r="ED86" s="395"/>
      <c r="EE86" s="395"/>
      <c r="EF86" s="395"/>
      <c r="EG86" s="395"/>
      <c r="EH86" s="395"/>
      <c r="EI86" s="395"/>
      <c r="EJ86" s="395"/>
      <c r="EK86" s="395"/>
      <c r="EL86" s="395"/>
      <c r="EM86" s="395"/>
      <c r="EN86" s="395"/>
      <c r="EO86" s="395"/>
      <c r="EP86" s="395"/>
      <c r="EQ86" s="395"/>
      <c r="ER86" s="395"/>
      <c r="ES86" s="395"/>
      <c r="ET86" s="395"/>
      <c r="EU86" s="395"/>
      <c r="EV86" s="395"/>
      <c r="EW86" s="395"/>
      <c r="EX86" s="395"/>
      <c r="EY86" s="395"/>
      <c r="EZ86" s="395"/>
      <c r="FA86" s="395"/>
      <c r="FB86" s="395"/>
      <c r="GJ86" s="162"/>
      <c r="GK86" s="162"/>
      <c r="GL86" s="51"/>
      <c r="GM86" s="51"/>
      <c r="GN86" s="51"/>
      <c r="GO86" s="51"/>
      <c r="GP86" s="51"/>
      <c r="GQ86" s="57"/>
      <c r="GR86" s="51"/>
      <c r="GS86" s="51"/>
      <c r="GT86" s="96"/>
      <c r="GU86" s="96"/>
      <c r="GV86" s="51"/>
      <c r="GW86" s="51"/>
      <c r="GX86" s="51"/>
      <c r="GY86" s="51"/>
    </row>
    <row r="87" spans="103:207" ht="12.75">
      <c r="CY87" s="395"/>
      <c r="CZ87" s="395"/>
      <c r="DA87" s="395"/>
      <c r="DB87" s="395"/>
      <c r="DC87" s="395"/>
      <c r="DD87" s="395"/>
      <c r="DE87" s="395"/>
      <c r="DF87" s="395"/>
      <c r="DG87" s="395"/>
      <c r="DH87" s="395"/>
      <c r="DI87" s="395"/>
      <c r="DJ87" s="395"/>
      <c r="DK87" s="395"/>
      <c r="DL87" s="395"/>
      <c r="DM87" s="395"/>
      <c r="DN87" s="395"/>
      <c r="DO87" s="395"/>
      <c r="DP87" s="395"/>
      <c r="DQ87" s="395"/>
      <c r="DR87" s="395"/>
      <c r="DS87" s="395"/>
      <c r="DT87" s="395"/>
      <c r="DU87" s="395"/>
      <c r="DV87" s="395"/>
      <c r="DW87" s="395"/>
      <c r="DX87" s="395"/>
      <c r="DY87" s="395"/>
      <c r="DZ87" s="395"/>
      <c r="EA87" s="395"/>
      <c r="EB87" s="395"/>
      <c r="EC87" s="395"/>
      <c r="ED87" s="395"/>
      <c r="EE87" s="395"/>
      <c r="EF87" s="395"/>
      <c r="EG87" s="395"/>
      <c r="EH87" s="395"/>
      <c r="EI87" s="395"/>
      <c r="EJ87" s="395"/>
      <c r="EK87" s="395"/>
      <c r="EL87" s="395"/>
      <c r="EM87" s="395"/>
      <c r="EN87" s="395"/>
      <c r="EO87" s="395"/>
      <c r="EP87" s="395"/>
      <c r="EQ87" s="395"/>
      <c r="ER87" s="395"/>
      <c r="ES87" s="395"/>
      <c r="ET87" s="395"/>
      <c r="EU87" s="395"/>
      <c r="EV87" s="395"/>
      <c r="EW87" s="395"/>
      <c r="EX87" s="395"/>
      <c r="EY87" s="395"/>
      <c r="EZ87" s="395"/>
      <c r="FA87" s="395"/>
      <c r="FB87" s="395"/>
      <c r="FC87" s="162"/>
      <c r="GJ87" s="162"/>
      <c r="GK87" s="162"/>
      <c r="GL87" s="51"/>
      <c r="GM87" s="51"/>
      <c r="GN87" s="51"/>
      <c r="GO87" s="51"/>
      <c r="GP87" s="51"/>
      <c r="GQ87" s="57"/>
      <c r="GR87" s="51"/>
      <c r="GS87" s="51"/>
      <c r="GT87" s="96"/>
      <c r="GU87" s="96"/>
      <c r="GV87" s="51"/>
      <c r="GW87" s="51"/>
      <c r="GX87" s="51"/>
      <c r="GY87" s="51"/>
    </row>
    <row r="88" spans="103:207" ht="12.75">
      <c r="CY88" s="395"/>
      <c r="CZ88" s="395"/>
      <c r="DA88" s="395"/>
      <c r="DB88" s="395"/>
      <c r="DC88" s="395"/>
      <c r="DD88" s="395"/>
      <c r="DE88" s="395"/>
      <c r="DF88" s="395"/>
      <c r="DG88" s="395"/>
      <c r="DH88" s="395"/>
      <c r="DI88" s="395"/>
      <c r="DJ88" s="395"/>
      <c r="DK88" s="395"/>
      <c r="DL88" s="395"/>
      <c r="DM88" s="395"/>
      <c r="DN88" s="395"/>
      <c r="DO88" s="395"/>
      <c r="DP88" s="395"/>
      <c r="DQ88" s="395"/>
      <c r="DR88" s="395"/>
      <c r="DS88" s="395"/>
      <c r="DT88" s="395"/>
      <c r="DU88" s="395"/>
      <c r="DV88" s="395"/>
      <c r="DW88" s="395"/>
      <c r="DX88" s="395"/>
      <c r="DY88" s="395"/>
      <c r="DZ88" s="395"/>
      <c r="EA88" s="395"/>
      <c r="EB88" s="395"/>
      <c r="EC88" s="395"/>
      <c r="ED88" s="395"/>
      <c r="EE88" s="395"/>
      <c r="EF88" s="395"/>
      <c r="EG88" s="395"/>
      <c r="EH88" s="395"/>
      <c r="EI88" s="395"/>
      <c r="EJ88" s="395"/>
      <c r="EK88" s="395"/>
      <c r="EL88" s="395"/>
      <c r="EM88" s="395"/>
      <c r="EN88" s="395"/>
      <c r="EO88" s="395"/>
      <c r="EP88" s="395"/>
      <c r="EQ88" s="395"/>
      <c r="ER88" s="395"/>
      <c r="ES88" s="395"/>
      <c r="ET88" s="395"/>
      <c r="EU88" s="395"/>
      <c r="EV88" s="395"/>
      <c r="EW88" s="395"/>
      <c r="EX88" s="395"/>
      <c r="EY88" s="395"/>
      <c r="EZ88" s="395"/>
      <c r="FA88" s="395"/>
      <c r="FB88" s="395"/>
      <c r="FC88" s="314"/>
      <c r="GJ88" s="162"/>
      <c r="GK88" s="162"/>
      <c r="GL88" s="51"/>
      <c r="GM88" s="51"/>
      <c r="GN88" s="51"/>
      <c r="GO88" s="51"/>
      <c r="GP88" s="51"/>
      <c r="GQ88" s="57"/>
      <c r="GR88" s="51"/>
      <c r="GS88" s="51"/>
      <c r="GT88" s="96"/>
      <c r="GU88" s="96"/>
      <c r="GV88" s="51"/>
      <c r="GW88" s="51"/>
      <c r="GX88" s="51"/>
      <c r="GY88" s="51"/>
    </row>
    <row r="89" spans="103:207" ht="12.75">
      <c r="CY89" s="395"/>
      <c r="CZ89" s="395"/>
      <c r="DA89" s="395"/>
      <c r="DB89" s="395"/>
      <c r="DC89" s="395"/>
      <c r="DD89" s="395"/>
      <c r="DE89" s="395"/>
      <c r="DF89" s="395"/>
      <c r="DG89" s="395"/>
      <c r="DH89" s="395"/>
      <c r="DI89" s="395"/>
      <c r="DJ89" s="395"/>
      <c r="DK89" s="395"/>
      <c r="DL89" s="395"/>
      <c r="DM89" s="395"/>
      <c r="DN89" s="395"/>
      <c r="DO89" s="395"/>
      <c r="DP89" s="395"/>
      <c r="DQ89" s="395"/>
      <c r="DR89" s="395"/>
      <c r="DS89" s="395"/>
      <c r="DT89" s="395"/>
      <c r="DU89" s="395"/>
      <c r="DV89" s="395"/>
      <c r="DW89" s="395"/>
      <c r="DX89" s="395"/>
      <c r="DY89" s="395"/>
      <c r="DZ89" s="395"/>
      <c r="EA89" s="395"/>
      <c r="EB89" s="395"/>
      <c r="EC89" s="395"/>
      <c r="ED89" s="395"/>
      <c r="EE89" s="395"/>
      <c r="EF89" s="395"/>
      <c r="EG89" s="395"/>
      <c r="EH89" s="395"/>
      <c r="EI89" s="395"/>
      <c r="EJ89" s="395"/>
      <c r="EK89" s="395"/>
      <c r="EL89" s="395"/>
      <c r="EM89" s="395"/>
      <c r="EN89" s="395"/>
      <c r="EO89" s="395"/>
      <c r="EP89" s="395"/>
      <c r="EQ89" s="395"/>
      <c r="ER89" s="395"/>
      <c r="ES89" s="395"/>
      <c r="ET89" s="395"/>
      <c r="EU89" s="395"/>
      <c r="EV89" s="395"/>
      <c r="EW89" s="395"/>
      <c r="EX89" s="395"/>
      <c r="EY89" s="395"/>
      <c r="EZ89" s="395"/>
      <c r="FA89" s="395"/>
      <c r="FB89" s="395"/>
      <c r="FC89" s="162"/>
      <c r="GJ89" s="162"/>
      <c r="GK89" s="162"/>
      <c r="GL89" s="51"/>
      <c r="GM89" s="51"/>
      <c r="GN89" s="51"/>
      <c r="GO89" s="51"/>
      <c r="GP89" s="51"/>
      <c r="GQ89" s="57"/>
      <c r="GR89" s="51"/>
      <c r="GS89" s="51"/>
      <c r="GT89" s="96"/>
      <c r="GU89" s="96"/>
      <c r="GV89" s="51"/>
      <c r="GW89" s="51"/>
      <c r="GX89" s="51"/>
      <c r="GY89" s="51"/>
    </row>
    <row r="90" spans="103:207" ht="12.75">
      <c r="CY90" s="395"/>
      <c r="CZ90" s="395"/>
      <c r="DA90" s="395"/>
      <c r="DB90" s="395"/>
      <c r="DC90" s="395"/>
      <c r="DD90" s="395"/>
      <c r="DE90" s="395"/>
      <c r="DF90" s="395"/>
      <c r="DG90" s="395"/>
      <c r="DH90" s="395"/>
      <c r="DI90" s="395"/>
      <c r="DJ90" s="395"/>
      <c r="DK90" s="395"/>
      <c r="DL90" s="395"/>
      <c r="DM90" s="395"/>
      <c r="DN90" s="395"/>
      <c r="DO90" s="395"/>
      <c r="DP90" s="395"/>
      <c r="DQ90" s="395"/>
      <c r="DR90" s="395"/>
      <c r="DS90" s="395"/>
      <c r="DT90" s="395"/>
      <c r="DU90" s="395"/>
      <c r="DV90" s="395"/>
      <c r="DW90" s="395"/>
      <c r="DX90" s="395"/>
      <c r="DY90" s="395"/>
      <c r="DZ90" s="395"/>
      <c r="EA90" s="395"/>
      <c r="EB90" s="395"/>
      <c r="EC90" s="395"/>
      <c r="ED90" s="395"/>
      <c r="EE90" s="395"/>
      <c r="EF90" s="395"/>
      <c r="EG90" s="395"/>
      <c r="EH90" s="395"/>
      <c r="EI90" s="395"/>
      <c r="EJ90" s="395"/>
      <c r="EK90" s="395"/>
      <c r="EL90" s="395"/>
      <c r="EM90" s="395"/>
      <c r="EN90" s="395"/>
      <c r="EO90" s="395"/>
      <c r="EP90" s="395"/>
      <c r="EQ90" s="395"/>
      <c r="ER90" s="395"/>
      <c r="ES90" s="395"/>
      <c r="ET90" s="395"/>
      <c r="EU90" s="395"/>
      <c r="EV90" s="395"/>
      <c r="EW90" s="395"/>
      <c r="EX90" s="395"/>
      <c r="EY90" s="395"/>
      <c r="EZ90" s="395"/>
      <c r="FA90" s="395"/>
      <c r="FB90" s="395"/>
      <c r="FC90" s="162"/>
      <c r="GJ90" s="162"/>
      <c r="GK90" s="162"/>
      <c r="GL90" s="51"/>
      <c r="GM90" s="51"/>
      <c r="GN90" s="51"/>
      <c r="GO90" s="51"/>
      <c r="GP90" s="51"/>
      <c r="GQ90" s="57"/>
      <c r="GR90" s="51"/>
      <c r="GS90" s="51"/>
      <c r="GT90" s="96"/>
      <c r="GU90" s="96"/>
      <c r="GV90" s="51"/>
      <c r="GW90" s="51"/>
      <c r="GX90" s="51"/>
      <c r="GY90" s="51"/>
    </row>
    <row r="91" spans="103:207" ht="12.75">
      <c r="CY91" s="395"/>
      <c r="CZ91" s="395"/>
      <c r="DA91" s="395"/>
      <c r="DB91" s="395"/>
      <c r="DC91" s="395"/>
      <c r="DD91" s="395"/>
      <c r="DE91" s="395"/>
      <c r="DF91" s="395"/>
      <c r="DG91" s="395"/>
      <c r="DH91" s="395"/>
      <c r="DI91" s="395"/>
      <c r="DJ91" s="395"/>
      <c r="DK91" s="395"/>
      <c r="DL91" s="395"/>
      <c r="DM91" s="395"/>
      <c r="DN91" s="395"/>
      <c r="DO91" s="395"/>
      <c r="DP91" s="395"/>
      <c r="DQ91" s="395"/>
      <c r="DR91" s="395"/>
      <c r="DS91" s="395"/>
      <c r="DT91" s="395"/>
      <c r="DU91" s="395"/>
      <c r="DV91" s="395"/>
      <c r="DW91" s="395"/>
      <c r="DX91" s="395"/>
      <c r="DY91" s="395"/>
      <c r="DZ91" s="395"/>
      <c r="EA91" s="395"/>
      <c r="EB91" s="395"/>
      <c r="EC91" s="395"/>
      <c r="ED91" s="395"/>
      <c r="EE91" s="395"/>
      <c r="EF91" s="395"/>
      <c r="EG91" s="395"/>
      <c r="EH91" s="395"/>
      <c r="EI91" s="395"/>
      <c r="EJ91" s="395"/>
      <c r="EK91" s="395"/>
      <c r="EL91" s="395"/>
      <c r="EM91" s="395"/>
      <c r="EN91" s="395"/>
      <c r="EO91" s="395"/>
      <c r="EP91" s="395"/>
      <c r="EQ91" s="395"/>
      <c r="ER91" s="395"/>
      <c r="ES91" s="395"/>
      <c r="ET91" s="395"/>
      <c r="EU91" s="395"/>
      <c r="EV91" s="395"/>
      <c r="EW91" s="395"/>
      <c r="EX91" s="395"/>
      <c r="EY91" s="395"/>
      <c r="EZ91" s="395"/>
      <c r="FA91" s="395"/>
      <c r="FB91" s="395"/>
      <c r="FC91" s="314"/>
      <c r="GJ91" s="162"/>
      <c r="GK91" s="162"/>
      <c r="GL91" s="51"/>
      <c r="GM91" s="51"/>
      <c r="GN91" s="51"/>
      <c r="GO91" s="51"/>
      <c r="GP91" s="51"/>
      <c r="GQ91" s="57"/>
      <c r="GR91" s="51"/>
      <c r="GS91" s="51"/>
      <c r="GT91" s="96"/>
      <c r="GU91" s="96"/>
      <c r="GV91" s="51"/>
      <c r="GW91" s="51"/>
      <c r="GX91" s="51"/>
      <c r="GY91" s="51"/>
    </row>
    <row r="92" spans="103:207" ht="12.75">
      <c r="CY92" s="395"/>
      <c r="CZ92" s="395"/>
      <c r="DA92" s="395"/>
      <c r="DB92" s="395"/>
      <c r="DC92" s="395"/>
      <c r="DD92" s="395"/>
      <c r="DE92" s="395"/>
      <c r="DF92" s="395"/>
      <c r="DG92" s="395"/>
      <c r="DH92" s="395"/>
      <c r="DI92" s="395"/>
      <c r="DJ92" s="395"/>
      <c r="DK92" s="395"/>
      <c r="DL92" s="395"/>
      <c r="DM92" s="395"/>
      <c r="DN92" s="395"/>
      <c r="DO92" s="395"/>
      <c r="DP92" s="395"/>
      <c r="DQ92" s="395"/>
      <c r="DR92" s="395"/>
      <c r="DS92" s="395"/>
      <c r="DT92" s="395"/>
      <c r="DU92" s="395"/>
      <c r="DV92" s="395"/>
      <c r="DW92" s="395"/>
      <c r="DX92" s="395"/>
      <c r="DY92" s="395"/>
      <c r="DZ92" s="395"/>
      <c r="EA92" s="395"/>
      <c r="EB92" s="395"/>
      <c r="EC92" s="395"/>
      <c r="ED92" s="395"/>
      <c r="EE92" s="395"/>
      <c r="EF92" s="395"/>
      <c r="EG92" s="395"/>
      <c r="EH92" s="395"/>
      <c r="EI92" s="395"/>
      <c r="EJ92" s="395"/>
      <c r="EK92" s="395"/>
      <c r="EL92" s="395"/>
      <c r="EM92" s="395"/>
      <c r="EN92" s="395"/>
      <c r="EO92" s="395"/>
      <c r="EP92" s="395"/>
      <c r="EQ92" s="395"/>
      <c r="ER92" s="395"/>
      <c r="ES92" s="395"/>
      <c r="ET92" s="395"/>
      <c r="EU92" s="395"/>
      <c r="EV92" s="395"/>
      <c r="EW92" s="395"/>
      <c r="EX92" s="395"/>
      <c r="EY92" s="395"/>
      <c r="EZ92" s="395"/>
      <c r="FA92" s="395"/>
      <c r="FB92" s="395"/>
      <c r="FC92" s="162"/>
      <c r="GJ92" s="162"/>
      <c r="GK92" s="162"/>
      <c r="GL92" s="51"/>
      <c r="GM92" s="51"/>
      <c r="GN92" s="51"/>
      <c r="GO92" s="51"/>
      <c r="GP92" s="51"/>
      <c r="GQ92" s="57"/>
      <c r="GR92" s="51"/>
      <c r="GS92" s="51"/>
      <c r="GT92" s="96"/>
      <c r="GU92" s="96"/>
      <c r="GV92" s="51"/>
      <c r="GW92" s="51"/>
      <c r="GX92" s="51"/>
      <c r="GY92" s="51"/>
    </row>
    <row r="93" spans="103:207" ht="12.75">
      <c r="CY93" s="395"/>
      <c r="CZ93" s="395"/>
      <c r="DA93" s="395"/>
      <c r="DB93" s="395"/>
      <c r="DC93" s="395"/>
      <c r="DD93" s="395"/>
      <c r="DE93" s="395"/>
      <c r="DF93" s="395"/>
      <c r="DG93" s="395"/>
      <c r="DH93" s="395"/>
      <c r="DI93" s="395"/>
      <c r="DJ93" s="395"/>
      <c r="DK93" s="395"/>
      <c r="DL93" s="395"/>
      <c r="DM93" s="395"/>
      <c r="DN93" s="395"/>
      <c r="DO93" s="395"/>
      <c r="DP93" s="395"/>
      <c r="DQ93" s="395"/>
      <c r="DR93" s="395"/>
      <c r="DS93" s="395"/>
      <c r="DT93" s="395"/>
      <c r="DU93" s="395"/>
      <c r="DV93" s="395"/>
      <c r="DW93" s="395"/>
      <c r="DX93" s="395"/>
      <c r="DY93" s="395"/>
      <c r="DZ93" s="395"/>
      <c r="EA93" s="395"/>
      <c r="EB93" s="395"/>
      <c r="EC93" s="395"/>
      <c r="ED93" s="395"/>
      <c r="EE93" s="395"/>
      <c r="EF93" s="395"/>
      <c r="EG93" s="395"/>
      <c r="EH93" s="395"/>
      <c r="EI93" s="395"/>
      <c r="EJ93" s="395"/>
      <c r="EK93" s="395"/>
      <c r="EL93" s="395"/>
      <c r="EM93" s="395"/>
      <c r="EN93" s="395"/>
      <c r="EO93" s="395"/>
      <c r="EP93" s="395"/>
      <c r="EQ93" s="395"/>
      <c r="ER93" s="395"/>
      <c r="ES93" s="395"/>
      <c r="ET93" s="395"/>
      <c r="EU93" s="395"/>
      <c r="EV93" s="395"/>
      <c r="EW93" s="395"/>
      <c r="EX93" s="395"/>
      <c r="EY93" s="395"/>
      <c r="EZ93" s="395"/>
      <c r="FA93" s="395"/>
      <c r="FB93" s="395"/>
      <c r="FC93" s="162"/>
      <c r="GJ93" s="162"/>
      <c r="GK93" s="162"/>
      <c r="GL93" s="51"/>
      <c r="GM93" s="51"/>
      <c r="GN93" s="51"/>
      <c r="GO93" s="51"/>
      <c r="GP93" s="51"/>
      <c r="GQ93" s="57"/>
      <c r="GR93" s="51"/>
      <c r="GS93" s="51"/>
      <c r="GT93" s="96"/>
      <c r="GU93" s="96"/>
      <c r="GV93" s="51"/>
      <c r="GW93" s="51"/>
      <c r="GX93" s="51"/>
      <c r="GY93" s="51"/>
    </row>
    <row r="94" spans="103:207" ht="12.75">
      <c r="CY94" s="395"/>
      <c r="CZ94" s="395"/>
      <c r="DA94" s="395"/>
      <c r="DB94" s="395"/>
      <c r="DC94" s="395"/>
      <c r="DD94" s="395"/>
      <c r="DE94" s="395"/>
      <c r="DF94" s="395"/>
      <c r="DG94" s="395"/>
      <c r="DH94" s="395"/>
      <c r="DI94" s="395"/>
      <c r="DJ94" s="395"/>
      <c r="DK94" s="395"/>
      <c r="DL94" s="395"/>
      <c r="DM94" s="395"/>
      <c r="DN94" s="395"/>
      <c r="DO94" s="395"/>
      <c r="DP94" s="395"/>
      <c r="DQ94" s="395"/>
      <c r="DR94" s="395"/>
      <c r="DS94" s="395"/>
      <c r="DT94" s="395"/>
      <c r="DU94" s="395"/>
      <c r="DV94" s="395"/>
      <c r="DW94" s="395"/>
      <c r="DX94" s="395"/>
      <c r="DY94" s="395"/>
      <c r="DZ94" s="395"/>
      <c r="EA94" s="395"/>
      <c r="EB94" s="395"/>
      <c r="EC94" s="395"/>
      <c r="ED94" s="395"/>
      <c r="EE94" s="395"/>
      <c r="EF94" s="395"/>
      <c r="EG94" s="395"/>
      <c r="EH94" s="395"/>
      <c r="EI94" s="395"/>
      <c r="EJ94" s="395"/>
      <c r="EK94" s="395"/>
      <c r="EL94" s="395"/>
      <c r="EM94" s="395"/>
      <c r="EN94" s="395"/>
      <c r="EO94" s="395"/>
      <c r="EP94" s="395"/>
      <c r="EQ94" s="395"/>
      <c r="ER94" s="395"/>
      <c r="ES94" s="395"/>
      <c r="ET94" s="395"/>
      <c r="EU94" s="395"/>
      <c r="EV94" s="395"/>
      <c r="EW94" s="395"/>
      <c r="EX94" s="395"/>
      <c r="EY94" s="395"/>
      <c r="EZ94" s="395"/>
      <c r="FA94" s="395"/>
      <c r="FB94" s="395"/>
      <c r="FC94" s="162"/>
      <c r="GJ94" s="162"/>
      <c r="GK94" s="162"/>
      <c r="GL94" s="51"/>
      <c r="GM94" s="51"/>
      <c r="GN94" s="51"/>
      <c r="GO94" s="51"/>
      <c r="GP94" s="51"/>
      <c r="GQ94" s="57"/>
      <c r="GR94" s="51"/>
      <c r="GS94" s="51"/>
      <c r="GT94" s="96"/>
      <c r="GU94" s="96"/>
      <c r="GV94" s="51"/>
      <c r="GW94" s="51"/>
      <c r="GX94" s="51"/>
      <c r="GY94" s="51"/>
    </row>
    <row r="95" spans="103:207" ht="12.75">
      <c r="CY95" s="395"/>
      <c r="CZ95" s="395"/>
      <c r="DA95" s="395"/>
      <c r="DB95" s="395"/>
      <c r="DC95" s="395"/>
      <c r="DD95" s="395"/>
      <c r="DE95" s="395"/>
      <c r="DF95" s="395"/>
      <c r="DG95" s="395"/>
      <c r="DH95" s="395"/>
      <c r="DI95" s="395"/>
      <c r="DJ95" s="395"/>
      <c r="DK95" s="395"/>
      <c r="DL95" s="395"/>
      <c r="DM95" s="395"/>
      <c r="DN95" s="395"/>
      <c r="DO95" s="395"/>
      <c r="DP95" s="395"/>
      <c r="DQ95" s="395"/>
      <c r="DR95" s="395"/>
      <c r="DS95" s="395"/>
      <c r="DT95" s="395"/>
      <c r="DU95" s="395"/>
      <c r="DV95" s="395"/>
      <c r="DW95" s="395"/>
      <c r="DX95" s="395"/>
      <c r="DY95" s="395"/>
      <c r="DZ95" s="395"/>
      <c r="EA95" s="395"/>
      <c r="EB95" s="395"/>
      <c r="EC95" s="395"/>
      <c r="ED95" s="395"/>
      <c r="EE95" s="395"/>
      <c r="EF95" s="395"/>
      <c r="EG95" s="395"/>
      <c r="EH95" s="395"/>
      <c r="EI95" s="395"/>
      <c r="EJ95" s="395"/>
      <c r="EK95" s="395"/>
      <c r="EL95" s="395"/>
      <c r="EM95" s="395"/>
      <c r="EN95" s="395"/>
      <c r="EO95" s="395"/>
      <c r="EP95" s="395"/>
      <c r="EQ95" s="395"/>
      <c r="ER95" s="395"/>
      <c r="ES95" s="395"/>
      <c r="ET95" s="395"/>
      <c r="EU95" s="395"/>
      <c r="EV95" s="395"/>
      <c r="EW95" s="395"/>
      <c r="EX95" s="395"/>
      <c r="EY95" s="395"/>
      <c r="EZ95" s="395"/>
      <c r="FA95" s="395"/>
      <c r="FB95" s="395"/>
      <c r="FC95" s="162"/>
      <c r="GJ95" s="162"/>
      <c r="GK95" s="162"/>
      <c r="GL95" s="51"/>
      <c r="GM95" s="51"/>
      <c r="GN95" s="51"/>
      <c r="GO95" s="51"/>
      <c r="GP95" s="51"/>
      <c r="GQ95" s="57"/>
      <c r="GR95" s="51"/>
      <c r="GS95" s="51"/>
      <c r="GT95" s="96"/>
      <c r="GU95" s="96"/>
      <c r="GV95" s="51"/>
      <c r="GW95" s="51"/>
      <c r="GX95" s="51"/>
      <c r="GY95" s="51"/>
    </row>
    <row r="96" spans="103:207" ht="12.75">
      <c r="CY96" s="395"/>
      <c r="CZ96" s="395"/>
      <c r="DA96" s="395"/>
      <c r="DB96" s="395"/>
      <c r="DC96" s="395"/>
      <c r="DD96" s="395"/>
      <c r="DE96" s="395"/>
      <c r="DF96" s="395"/>
      <c r="DG96" s="395"/>
      <c r="DH96" s="395"/>
      <c r="DI96" s="395"/>
      <c r="DJ96" s="395"/>
      <c r="DK96" s="395"/>
      <c r="DL96" s="395"/>
      <c r="DM96" s="395"/>
      <c r="DN96" s="395"/>
      <c r="DO96" s="395"/>
      <c r="DP96" s="395"/>
      <c r="DQ96" s="395"/>
      <c r="DR96" s="395"/>
      <c r="DS96" s="395"/>
      <c r="DT96" s="395"/>
      <c r="DU96" s="395"/>
      <c r="DV96" s="395"/>
      <c r="DW96" s="395"/>
      <c r="DX96" s="395"/>
      <c r="DY96" s="395"/>
      <c r="DZ96" s="395"/>
      <c r="EA96" s="395"/>
      <c r="EB96" s="395"/>
      <c r="EC96" s="395"/>
      <c r="ED96" s="395"/>
      <c r="EE96" s="395"/>
      <c r="EF96" s="395"/>
      <c r="EG96" s="395"/>
      <c r="EH96" s="395"/>
      <c r="EI96" s="395"/>
      <c r="EJ96" s="395"/>
      <c r="EK96" s="395"/>
      <c r="EL96" s="395"/>
      <c r="EM96" s="395"/>
      <c r="EN96" s="395"/>
      <c r="EO96" s="395"/>
      <c r="EP96" s="395"/>
      <c r="EQ96" s="395"/>
      <c r="ER96" s="395"/>
      <c r="ES96" s="395"/>
      <c r="ET96" s="395"/>
      <c r="EU96" s="395"/>
      <c r="EV96" s="395"/>
      <c r="EW96" s="395"/>
      <c r="EX96" s="395"/>
      <c r="EY96" s="395"/>
      <c r="EZ96" s="395"/>
      <c r="FA96" s="395"/>
      <c r="FB96" s="395"/>
      <c r="FC96" s="162"/>
      <c r="GJ96" s="162"/>
      <c r="GK96" s="162"/>
      <c r="GL96" s="51"/>
      <c r="GM96" s="51"/>
      <c r="GN96" s="51"/>
      <c r="GO96" s="51"/>
      <c r="GP96" s="51"/>
      <c r="GQ96" s="57"/>
      <c r="GR96" s="51"/>
      <c r="GS96" s="51"/>
      <c r="GT96" s="96"/>
      <c r="GU96" s="96"/>
      <c r="GV96" s="51"/>
      <c r="GW96" s="51"/>
      <c r="GX96" s="51"/>
      <c r="GY96" s="51"/>
    </row>
    <row r="97" spans="103:207" ht="12.75">
      <c r="CY97" s="395"/>
      <c r="CZ97" s="395"/>
      <c r="DA97" s="395"/>
      <c r="DB97" s="395"/>
      <c r="DC97" s="395"/>
      <c r="DD97" s="395"/>
      <c r="DE97" s="395"/>
      <c r="DF97" s="395"/>
      <c r="DG97" s="395"/>
      <c r="DH97" s="395"/>
      <c r="DI97" s="395"/>
      <c r="DJ97" s="395"/>
      <c r="DK97" s="395"/>
      <c r="DL97" s="395"/>
      <c r="DM97" s="395"/>
      <c r="DN97" s="395"/>
      <c r="DO97" s="395"/>
      <c r="DP97" s="395"/>
      <c r="DQ97" s="395"/>
      <c r="DR97" s="395"/>
      <c r="DS97" s="395"/>
      <c r="DT97" s="395"/>
      <c r="DU97" s="395"/>
      <c r="DV97" s="395"/>
      <c r="DW97" s="395"/>
      <c r="DX97" s="395"/>
      <c r="DY97" s="395"/>
      <c r="DZ97" s="395"/>
      <c r="EA97" s="395"/>
      <c r="EB97" s="395"/>
      <c r="EC97" s="395"/>
      <c r="ED97" s="395"/>
      <c r="EE97" s="395"/>
      <c r="EF97" s="395"/>
      <c r="EG97" s="395"/>
      <c r="EH97" s="395"/>
      <c r="EI97" s="395"/>
      <c r="EJ97" s="395"/>
      <c r="EK97" s="395"/>
      <c r="EL97" s="395"/>
      <c r="EM97" s="395"/>
      <c r="EN97" s="395"/>
      <c r="EO97" s="395"/>
      <c r="EP97" s="395"/>
      <c r="EQ97" s="395"/>
      <c r="ER97" s="395"/>
      <c r="ES97" s="395"/>
      <c r="ET97" s="395"/>
      <c r="EU97" s="395"/>
      <c r="EV97" s="395"/>
      <c r="EW97" s="395"/>
      <c r="EX97" s="395"/>
      <c r="EY97" s="395"/>
      <c r="EZ97" s="395"/>
      <c r="FA97" s="395"/>
      <c r="FB97" s="395"/>
      <c r="FC97" s="365"/>
      <c r="GJ97" s="162"/>
      <c r="GK97" s="162"/>
      <c r="GL97" s="51"/>
      <c r="GM97" s="51"/>
      <c r="GN97" s="51"/>
      <c r="GO97" s="51"/>
      <c r="GP97" s="51"/>
      <c r="GQ97" s="57"/>
      <c r="GR97" s="51"/>
      <c r="GS97" s="51"/>
      <c r="GT97" s="96"/>
      <c r="GU97" s="96"/>
      <c r="GV97" s="51"/>
      <c r="GW97" s="51"/>
      <c r="GX97" s="51"/>
      <c r="GY97" s="51"/>
    </row>
    <row r="98" spans="103:207" ht="12.75">
      <c r="CY98" s="395"/>
      <c r="CZ98" s="395"/>
      <c r="DA98" s="395"/>
      <c r="DB98" s="395"/>
      <c r="DC98" s="395"/>
      <c r="DD98" s="395"/>
      <c r="DE98" s="395"/>
      <c r="DF98" s="395"/>
      <c r="DG98" s="395"/>
      <c r="DH98" s="395"/>
      <c r="DI98" s="395"/>
      <c r="DJ98" s="395"/>
      <c r="DK98" s="395"/>
      <c r="DL98" s="395"/>
      <c r="DM98" s="395"/>
      <c r="DN98" s="395"/>
      <c r="DO98" s="395"/>
      <c r="DP98" s="395"/>
      <c r="DQ98" s="395"/>
      <c r="DR98" s="395"/>
      <c r="DS98" s="395"/>
      <c r="DT98" s="395"/>
      <c r="DU98" s="395"/>
      <c r="DV98" s="395"/>
      <c r="DW98" s="395"/>
      <c r="DX98" s="395"/>
      <c r="DY98" s="395"/>
      <c r="DZ98" s="395"/>
      <c r="EA98" s="395"/>
      <c r="EB98" s="395"/>
      <c r="EC98" s="395"/>
      <c r="ED98" s="395"/>
      <c r="EE98" s="395"/>
      <c r="EF98" s="395"/>
      <c r="EG98" s="395"/>
      <c r="EH98" s="395"/>
      <c r="EI98" s="395"/>
      <c r="EJ98" s="395"/>
      <c r="EK98" s="395"/>
      <c r="EL98" s="395"/>
      <c r="EM98" s="395"/>
      <c r="EN98" s="395"/>
      <c r="EO98" s="395"/>
      <c r="EP98" s="395"/>
      <c r="EQ98" s="395"/>
      <c r="ER98" s="395"/>
      <c r="ES98" s="395"/>
      <c r="ET98" s="395"/>
      <c r="EU98" s="395"/>
      <c r="EV98" s="395"/>
      <c r="EW98" s="395"/>
      <c r="EX98" s="395"/>
      <c r="EY98" s="395"/>
      <c r="EZ98" s="395"/>
      <c r="FA98" s="395"/>
      <c r="FB98" s="395"/>
      <c r="FC98" s="365"/>
      <c r="GJ98" s="162"/>
      <c r="GK98" s="162"/>
      <c r="GL98" s="51"/>
      <c r="GM98" s="51"/>
      <c r="GN98" s="51"/>
      <c r="GO98" s="51"/>
      <c r="GP98" s="51"/>
      <c r="GQ98" s="57"/>
      <c r="GR98" s="51"/>
      <c r="GS98" s="51"/>
      <c r="GT98" s="96"/>
      <c r="GU98" s="96"/>
      <c r="GV98" s="51"/>
      <c r="GW98" s="51"/>
      <c r="GX98" s="51"/>
      <c r="GY98" s="51"/>
    </row>
    <row r="99" spans="103:207" ht="12.75">
      <c r="CY99" s="395"/>
      <c r="CZ99" s="395"/>
      <c r="DA99" s="395"/>
      <c r="DB99" s="395"/>
      <c r="DC99" s="395"/>
      <c r="DD99" s="395"/>
      <c r="DE99" s="395"/>
      <c r="DF99" s="395"/>
      <c r="DG99" s="395"/>
      <c r="DH99" s="395"/>
      <c r="DI99" s="395"/>
      <c r="DJ99" s="395"/>
      <c r="DK99" s="395"/>
      <c r="DL99" s="395"/>
      <c r="DM99" s="395"/>
      <c r="DN99" s="395"/>
      <c r="DO99" s="395"/>
      <c r="DP99" s="395"/>
      <c r="DQ99" s="395"/>
      <c r="DR99" s="395"/>
      <c r="DS99" s="395"/>
      <c r="DT99" s="395"/>
      <c r="DU99" s="395"/>
      <c r="DV99" s="395"/>
      <c r="DW99" s="395"/>
      <c r="DX99" s="395"/>
      <c r="DY99" s="395"/>
      <c r="DZ99" s="395"/>
      <c r="EA99" s="395"/>
      <c r="EB99" s="395"/>
      <c r="EC99" s="395"/>
      <c r="ED99" s="395"/>
      <c r="EE99" s="395"/>
      <c r="EF99" s="395"/>
      <c r="EG99" s="395"/>
      <c r="EH99" s="395"/>
      <c r="EI99" s="395"/>
      <c r="EJ99" s="395"/>
      <c r="EK99" s="395"/>
      <c r="EL99" s="395"/>
      <c r="EM99" s="395"/>
      <c r="EN99" s="395"/>
      <c r="EO99" s="395"/>
      <c r="EP99" s="395"/>
      <c r="EQ99" s="395"/>
      <c r="ER99" s="395"/>
      <c r="ES99" s="395"/>
      <c r="ET99" s="395"/>
      <c r="EU99" s="395"/>
      <c r="EV99" s="395"/>
      <c r="EW99" s="395"/>
      <c r="EX99" s="395"/>
      <c r="EY99" s="395"/>
      <c r="EZ99" s="395"/>
      <c r="FA99" s="395"/>
      <c r="FB99" s="395"/>
      <c r="FC99" s="162"/>
      <c r="GJ99" s="162"/>
      <c r="GK99" s="162"/>
      <c r="GL99" s="51"/>
      <c r="GM99" s="51"/>
      <c r="GN99" s="51"/>
      <c r="GO99" s="51"/>
      <c r="GP99" s="51"/>
      <c r="GQ99" s="57"/>
      <c r="GR99" s="51"/>
      <c r="GS99" s="51"/>
      <c r="GT99" s="96"/>
      <c r="GU99" s="96"/>
      <c r="GV99" s="51"/>
      <c r="GW99" s="51"/>
      <c r="GX99" s="51"/>
      <c r="GY99" s="51"/>
    </row>
    <row r="100" spans="103:207" ht="12.75">
      <c r="CY100" s="395"/>
      <c r="CZ100" s="395"/>
      <c r="DA100" s="395"/>
      <c r="DB100" s="395"/>
      <c r="DC100" s="395"/>
      <c r="DD100" s="395"/>
      <c r="DE100" s="395"/>
      <c r="DF100" s="395"/>
      <c r="DG100" s="395"/>
      <c r="DH100" s="395"/>
      <c r="DI100" s="395"/>
      <c r="DJ100" s="395"/>
      <c r="DK100" s="395"/>
      <c r="DL100" s="395"/>
      <c r="DM100" s="395"/>
      <c r="DN100" s="395"/>
      <c r="DO100" s="395"/>
      <c r="DP100" s="395"/>
      <c r="DQ100" s="395"/>
      <c r="DR100" s="395"/>
      <c r="DS100" s="395"/>
      <c r="DT100" s="395"/>
      <c r="DU100" s="395"/>
      <c r="DV100" s="395"/>
      <c r="DW100" s="395"/>
      <c r="DX100" s="395"/>
      <c r="DY100" s="395"/>
      <c r="DZ100" s="395"/>
      <c r="EA100" s="395"/>
      <c r="EB100" s="395"/>
      <c r="EC100" s="395"/>
      <c r="ED100" s="395"/>
      <c r="EE100" s="395"/>
      <c r="EF100" s="395"/>
      <c r="EG100" s="395"/>
      <c r="EH100" s="395"/>
      <c r="EI100" s="395"/>
      <c r="EJ100" s="395"/>
      <c r="EK100" s="395"/>
      <c r="EL100" s="395"/>
      <c r="EM100" s="395"/>
      <c r="EN100" s="395"/>
      <c r="EO100" s="395"/>
      <c r="EP100" s="395"/>
      <c r="EQ100" s="395"/>
      <c r="ER100" s="395"/>
      <c r="ES100" s="395"/>
      <c r="ET100" s="395"/>
      <c r="EU100" s="395"/>
      <c r="EV100" s="395"/>
      <c r="EW100" s="395"/>
      <c r="EX100" s="395"/>
      <c r="EY100" s="395"/>
      <c r="EZ100" s="395"/>
      <c r="FA100" s="395"/>
      <c r="FB100" s="395"/>
      <c r="FC100" s="162"/>
      <c r="GJ100" s="162"/>
      <c r="GK100" s="162"/>
      <c r="GL100" s="51"/>
      <c r="GM100" s="51"/>
      <c r="GN100" s="51"/>
      <c r="GO100" s="51"/>
      <c r="GP100" s="51"/>
      <c r="GQ100" s="57"/>
      <c r="GR100" s="51"/>
      <c r="GS100" s="51"/>
      <c r="GT100" s="96"/>
      <c r="GU100" s="96"/>
      <c r="GV100" s="51"/>
      <c r="GW100" s="51"/>
      <c r="GX100" s="51"/>
      <c r="GY100" s="51"/>
    </row>
    <row r="101" spans="103:207" ht="12.75">
      <c r="CY101" s="395"/>
      <c r="CZ101" s="395"/>
      <c r="DA101" s="395"/>
      <c r="DB101" s="395"/>
      <c r="DC101" s="395"/>
      <c r="DD101" s="395"/>
      <c r="DE101" s="395"/>
      <c r="DF101" s="395"/>
      <c r="DG101" s="395"/>
      <c r="DH101" s="395"/>
      <c r="DI101" s="395"/>
      <c r="DJ101" s="395"/>
      <c r="DK101" s="395"/>
      <c r="DL101" s="395"/>
      <c r="DM101" s="395"/>
      <c r="DN101" s="395"/>
      <c r="DO101" s="395"/>
      <c r="DP101" s="395"/>
      <c r="DQ101" s="395"/>
      <c r="DR101" s="395"/>
      <c r="DS101" s="395"/>
      <c r="DT101" s="395"/>
      <c r="DU101" s="395"/>
      <c r="DV101" s="395"/>
      <c r="DW101" s="395"/>
      <c r="DX101" s="395"/>
      <c r="DY101" s="395"/>
      <c r="DZ101" s="395"/>
      <c r="EA101" s="395"/>
      <c r="EB101" s="395"/>
      <c r="EC101" s="395"/>
      <c r="ED101" s="395"/>
      <c r="EE101" s="395"/>
      <c r="EF101" s="395"/>
      <c r="EG101" s="395"/>
      <c r="EH101" s="395"/>
      <c r="EI101" s="395"/>
      <c r="EJ101" s="395"/>
      <c r="EK101" s="395"/>
      <c r="EL101" s="395"/>
      <c r="EM101" s="395"/>
      <c r="EN101" s="395"/>
      <c r="EO101" s="395"/>
      <c r="EP101" s="395"/>
      <c r="EQ101" s="395"/>
      <c r="ER101" s="395"/>
      <c r="ES101" s="395"/>
      <c r="ET101" s="395"/>
      <c r="EU101" s="395"/>
      <c r="EV101" s="395"/>
      <c r="EW101" s="395"/>
      <c r="EX101" s="395"/>
      <c r="EY101" s="395"/>
      <c r="EZ101" s="395"/>
      <c r="FA101" s="395"/>
      <c r="FB101" s="395"/>
      <c r="FC101" s="162"/>
      <c r="GJ101" s="162"/>
      <c r="GK101" s="162"/>
      <c r="GL101" s="51"/>
      <c r="GM101" s="51"/>
      <c r="GN101" s="51"/>
      <c r="GO101" s="51"/>
      <c r="GP101" s="51"/>
      <c r="GQ101" s="57"/>
      <c r="GR101" s="51"/>
      <c r="GS101" s="51"/>
      <c r="GT101" s="96"/>
      <c r="GU101" s="96"/>
      <c r="GV101" s="51"/>
      <c r="GW101" s="51"/>
      <c r="GX101" s="51"/>
      <c r="GY101" s="51"/>
    </row>
    <row r="102" spans="103:207" ht="12.75">
      <c r="CY102" s="395"/>
      <c r="CZ102" s="395"/>
      <c r="DA102" s="395"/>
      <c r="DB102" s="395"/>
      <c r="DC102" s="395"/>
      <c r="DD102" s="395"/>
      <c r="DE102" s="395"/>
      <c r="DF102" s="395"/>
      <c r="DG102" s="395"/>
      <c r="DH102" s="395"/>
      <c r="DI102" s="395"/>
      <c r="DJ102" s="395"/>
      <c r="DK102" s="395"/>
      <c r="DL102" s="395"/>
      <c r="DM102" s="395"/>
      <c r="DN102" s="395"/>
      <c r="DO102" s="395"/>
      <c r="DP102" s="395"/>
      <c r="DQ102" s="395"/>
      <c r="DR102" s="395"/>
      <c r="DS102" s="395"/>
      <c r="DT102" s="395"/>
      <c r="DU102" s="395"/>
      <c r="DV102" s="395"/>
      <c r="DW102" s="395"/>
      <c r="DX102" s="395"/>
      <c r="DY102" s="395"/>
      <c r="DZ102" s="395"/>
      <c r="EA102" s="395"/>
      <c r="EB102" s="395"/>
      <c r="EC102" s="395"/>
      <c r="ED102" s="395"/>
      <c r="EE102" s="395"/>
      <c r="EF102" s="395"/>
      <c r="EG102" s="395"/>
      <c r="EH102" s="395"/>
      <c r="EI102" s="395"/>
      <c r="EJ102" s="395"/>
      <c r="EK102" s="395"/>
      <c r="EL102" s="395"/>
      <c r="EM102" s="395"/>
      <c r="EN102" s="395"/>
      <c r="EO102" s="395"/>
      <c r="EP102" s="395"/>
      <c r="EQ102" s="395"/>
      <c r="ER102" s="395"/>
      <c r="ES102" s="395"/>
      <c r="ET102" s="395"/>
      <c r="EU102" s="395"/>
      <c r="EV102" s="395"/>
      <c r="EW102" s="395"/>
      <c r="EX102" s="395"/>
      <c r="EY102" s="395"/>
      <c r="EZ102" s="395"/>
      <c r="FA102" s="395"/>
      <c r="FB102" s="395"/>
      <c r="FC102" s="162"/>
      <c r="GJ102" s="162"/>
      <c r="GK102" s="162"/>
      <c r="GL102" s="51"/>
      <c r="GM102" s="51"/>
      <c r="GN102" s="51"/>
      <c r="GO102" s="51"/>
      <c r="GP102" s="51"/>
      <c r="GQ102" s="57"/>
      <c r="GR102" s="51"/>
      <c r="GS102" s="51"/>
      <c r="GT102" s="96"/>
      <c r="GU102" s="96"/>
      <c r="GV102" s="51"/>
      <c r="GW102" s="51"/>
      <c r="GX102" s="51"/>
      <c r="GY102" s="51"/>
    </row>
    <row r="103" spans="103:207" ht="12.75">
      <c r="CY103" s="207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318"/>
      <c r="DL103" s="199"/>
      <c r="DM103" s="199"/>
      <c r="DN103" s="199"/>
      <c r="DO103" s="199"/>
      <c r="DP103" s="198"/>
      <c r="DQ103" s="198"/>
      <c r="DR103" s="198"/>
      <c r="DS103" s="199"/>
      <c r="DT103" s="202"/>
      <c r="DU103" s="198"/>
      <c r="DV103" s="198"/>
      <c r="DW103" s="199"/>
      <c r="DX103" s="341"/>
      <c r="DY103" s="341"/>
      <c r="DZ103" s="341"/>
      <c r="EA103" s="365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202"/>
      <c r="EM103" s="202"/>
      <c r="EN103" s="202"/>
      <c r="EO103" s="202"/>
      <c r="EP103" s="202"/>
      <c r="EQ103" s="202"/>
      <c r="ER103" s="202"/>
      <c r="ES103" s="202"/>
      <c r="ET103" s="345"/>
      <c r="EU103" s="345"/>
      <c r="EV103" s="345"/>
      <c r="EW103" s="345"/>
      <c r="EX103" s="162"/>
      <c r="EY103" s="162"/>
      <c r="EZ103" s="162"/>
      <c r="FA103" s="162"/>
      <c r="FB103" s="162"/>
      <c r="FC103" s="162"/>
      <c r="GJ103" s="162"/>
      <c r="GK103" s="162"/>
      <c r="GL103" s="51"/>
      <c r="GM103" s="51"/>
      <c r="GN103" s="51"/>
      <c r="GO103" s="51"/>
      <c r="GP103" s="51"/>
      <c r="GQ103" s="57"/>
      <c r="GR103" s="51"/>
      <c r="GS103" s="51"/>
      <c r="GT103" s="96"/>
      <c r="GU103" s="96"/>
      <c r="GV103" s="51"/>
      <c r="GW103" s="51"/>
      <c r="GX103" s="51"/>
      <c r="GY103" s="51"/>
    </row>
    <row r="104" spans="107:207" ht="12.75">
      <c r="DC104" s="318"/>
      <c r="DD104" s="318"/>
      <c r="DE104" s="318"/>
      <c r="DF104" s="318"/>
      <c r="DG104" s="318"/>
      <c r="DH104" s="318"/>
      <c r="DI104" s="318"/>
      <c r="DJ104" s="318"/>
      <c r="DK104" s="318"/>
      <c r="DL104" s="318"/>
      <c r="DM104" s="318"/>
      <c r="DN104" s="318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GJ104" s="162"/>
      <c r="GK104" s="162"/>
      <c r="GL104" s="51"/>
      <c r="GM104" s="51"/>
      <c r="GN104" s="51"/>
      <c r="GO104" s="51"/>
      <c r="GP104" s="51"/>
      <c r="GQ104" s="57"/>
      <c r="GR104" s="51"/>
      <c r="GS104" s="51"/>
      <c r="GT104" s="96"/>
      <c r="GU104" s="96"/>
      <c r="GV104" s="51"/>
      <c r="GW104" s="51"/>
      <c r="GX104" s="51"/>
      <c r="GY104" s="51"/>
    </row>
    <row r="105" spans="103:207" ht="12.75">
      <c r="CY105" s="318"/>
      <c r="CZ105" s="318"/>
      <c r="DA105" s="318"/>
      <c r="DB105" s="318"/>
      <c r="DC105" s="318"/>
      <c r="DD105" s="318"/>
      <c r="DE105" s="318"/>
      <c r="DF105" s="318"/>
      <c r="DG105" s="318"/>
      <c r="DH105" s="318"/>
      <c r="DI105" s="318"/>
      <c r="DJ105" s="318"/>
      <c r="DK105" s="318"/>
      <c r="DL105" s="318"/>
      <c r="DM105" s="318"/>
      <c r="DN105" s="318"/>
      <c r="GJ105" s="162"/>
      <c r="GK105" s="162"/>
      <c r="GL105" s="51"/>
      <c r="GM105" s="51"/>
      <c r="GN105" s="51"/>
      <c r="GO105" s="51"/>
      <c r="GP105" s="51"/>
      <c r="GQ105" s="57"/>
      <c r="GR105" s="51"/>
      <c r="GS105" s="51"/>
      <c r="GT105" s="96"/>
      <c r="GU105" s="96"/>
      <c r="GV105" s="51"/>
      <c r="GW105" s="51"/>
      <c r="GX105" s="51"/>
      <c r="GY105" s="51"/>
    </row>
    <row r="106" spans="103:207" ht="12.75">
      <c r="CY106" s="315"/>
      <c r="DA106" s="315"/>
      <c r="DB106" s="315"/>
      <c r="DC106" s="315"/>
      <c r="DD106" s="315"/>
      <c r="DE106" s="315"/>
      <c r="DF106" s="315"/>
      <c r="DG106" s="315"/>
      <c r="DH106" s="315"/>
      <c r="DI106" s="315"/>
      <c r="DJ106" s="315"/>
      <c r="DK106" s="315"/>
      <c r="EC106" s="315"/>
      <c r="ED106" s="315"/>
      <c r="EE106" s="315"/>
      <c r="EF106" s="315"/>
      <c r="EG106" s="315"/>
      <c r="EH106" s="315"/>
      <c r="GJ106" s="162"/>
      <c r="GK106" s="162"/>
      <c r="GL106" s="51"/>
      <c r="GM106" s="51"/>
      <c r="GN106" s="51"/>
      <c r="GO106" s="51"/>
      <c r="GP106" s="51"/>
      <c r="GQ106" s="57"/>
      <c r="GR106" s="51"/>
      <c r="GS106" s="51"/>
      <c r="GT106" s="96"/>
      <c r="GU106" s="96"/>
      <c r="GV106" s="51"/>
      <c r="GW106" s="51"/>
      <c r="GX106" s="51"/>
      <c r="GY106" s="51"/>
    </row>
    <row r="107" spans="103:207" ht="12.75">
      <c r="CY107" s="315"/>
      <c r="CZ107" s="315"/>
      <c r="DA107" s="315"/>
      <c r="DB107" s="315"/>
      <c r="DC107" s="315"/>
      <c r="DD107" s="315"/>
      <c r="DE107" s="315"/>
      <c r="DF107" s="315"/>
      <c r="DG107" s="315"/>
      <c r="DH107" s="315"/>
      <c r="DI107" s="315"/>
      <c r="DJ107" s="315"/>
      <c r="DK107" s="315"/>
      <c r="GJ107" s="162"/>
      <c r="GK107" s="162"/>
      <c r="GL107" s="51"/>
      <c r="GM107" s="51"/>
      <c r="GN107" s="51"/>
      <c r="GO107" s="51"/>
      <c r="GP107" s="51"/>
      <c r="GQ107" s="57"/>
      <c r="GR107" s="51"/>
      <c r="GS107" s="51"/>
      <c r="GT107" s="96"/>
      <c r="GU107" s="96"/>
      <c r="GV107" s="51"/>
      <c r="GW107" s="51"/>
      <c r="GX107" s="51"/>
      <c r="GY107" s="51"/>
    </row>
    <row r="108" spans="103:207" ht="12.75">
      <c r="CY108" s="315"/>
      <c r="CZ108" s="315"/>
      <c r="DG108" s="315"/>
      <c r="DH108" s="315"/>
      <c r="DI108" s="315"/>
      <c r="DJ108" s="315"/>
      <c r="DK108" s="315"/>
      <c r="GJ108" s="162"/>
      <c r="GK108" s="162"/>
      <c r="GL108" s="51"/>
      <c r="GM108" s="51"/>
      <c r="GN108" s="51"/>
      <c r="GO108" s="51"/>
      <c r="GP108" s="51"/>
      <c r="GQ108" s="57"/>
      <c r="GR108" s="51"/>
      <c r="GS108" s="51"/>
      <c r="GT108" s="96"/>
      <c r="GU108" s="96"/>
      <c r="GV108" s="51"/>
      <c r="GW108" s="51"/>
      <c r="GX108" s="51"/>
      <c r="GY108" s="51"/>
    </row>
    <row r="109" spans="103:207" ht="12.75">
      <c r="CY109" s="315"/>
      <c r="CZ109" s="315"/>
      <c r="DA109" s="315"/>
      <c r="DB109" s="315"/>
      <c r="DC109" s="315"/>
      <c r="DD109" s="315"/>
      <c r="DE109" s="315"/>
      <c r="DF109" s="315"/>
      <c r="DG109" s="315"/>
      <c r="DH109" s="315"/>
      <c r="DI109" s="315"/>
      <c r="DJ109" s="315"/>
      <c r="DK109" s="315"/>
      <c r="GJ109" s="162"/>
      <c r="GK109" s="162"/>
      <c r="GL109" s="51"/>
      <c r="GM109" s="51"/>
      <c r="GN109" s="51"/>
      <c r="GO109" s="51"/>
      <c r="GP109" s="51"/>
      <c r="GQ109" s="57"/>
      <c r="GR109" s="51"/>
      <c r="GS109" s="51"/>
      <c r="GT109" s="96"/>
      <c r="GU109" s="96"/>
      <c r="GV109" s="51"/>
      <c r="GW109" s="51"/>
      <c r="GX109" s="51"/>
      <c r="GY109" s="51"/>
    </row>
    <row r="110" spans="103:207" ht="12.75">
      <c r="CY110" s="315"/>
      <c r="CZ110" s="315"/>
      <c r="DA110" s="315"/>
      <c r="DB110" s="315"/>
      <c r="DC110" s="315"/>
      <c r="DD110" s="315"/>
      <c r="DE110" s="315"/>
      <c r="DF110" s="315"/>
      <c r="DG110" s="315"/>
      <c r="DH110" s="315"/>
      <c r="DI110" s="315"/>
      <c r="DJ110" s="315"/>
      <c r="DK110" s="315"/>
      <c r="GJ110" s="162"/>
      <c r="GK110" s="162"/>
      <c r="GL110" s="51"/>
      <c r="GM110" s="51"/>
      <c r="GN110" s="51"/>
      <c r="GO110" s="51"/>
      <c r="GP110" s="51"/>
      <c r="GQ110" s="57"/>
      <c r="GR110" s="51"/>
      <c r="GS110" s="51"/>
      <c r="GT110" s="96"/>
      <c r="GU110" s="96"/>
      <c r="GV110" s="51"/>
      <c r="GW110" s="51"/>
      <c r="GX110" s="51"/>
      <c r="GY110" s="51"/>
    </row>
    <row r="111" spans="103:207" ht="12.75">
      <c r="CY111" s="315"/>
      <c r="CZ111" s="315"/>
      <c r="DA111" s="315"/>
      <c r="DB111" s="315"/>
      <c r="DC111" s="315"/>
      <c r="DD111" s="315"/>
      <c r="DE111" s="315"/>
      <c r="DF111" s="315"/>
      <c r="DG111" s="315"/>
      <c r="DH111" s="315"/>
      <c r="DI111" s="315"/>
      <c r="DJ111" s="315"/>
      <c r="DK111" s="315"/>
      <c r="GJ111" s="162"/>
      <c r="GK111" s="162"/>
      <c r="GL111" s="51"/>
      <c r="GM111" s="51"/>
      <c r="GN111" s="51"/>
      <c r="GO111" s="51"/>
      <c r="GP111" s="51"/>
      <c r="GQ111" s="57"/>
      <c r="GR111" s="51"/>
      <c r="GS111" s="51"/>
      <c r="GT111" s="96"/>
      <c r="GU111" s="96"/>
      <c r="GV111" s="51"/>
      <c r="GW111" s="51"/>
      <c r="GX111" s="51"/>
      <c r="GY111" s="51"/>
    </row>
    <row r="112" spans="103:207" ht="12.75">
      <c r="CY112" s="315"/>
      <c r="CZ112" s="315"/>
      <c r="DA112" s="315"/>
      <c r="DB112" s="315"/>
      <c r="DC112" s="315"/>
      <c r="DD112" s="315"/>
      <c r="DE112" s="315"/>
      <c r="DF112" s="315"/>
      <c r="DG112" s="315"/>
      <c r="DH112" s="315"/>
      <c r="DI112" s="315"/>
      <c r="DJ112" s="315"/>
      <c r="DK112" s="315"/>
      <c r="GJ112" s="162"/>
      <c r="GK112" s="162"/>
      <c r="GL112" s="51"/>
      <c r="GM112" s="51"/>
      <c r="GN112" s="51"/>
      <c r="GO112" s="51"/>
      <c r="GP112" s="51"/>
      <c r="GQ112" s="57"/>
      <c r="GR112" s="51"/>
      <c r="GS112" s="51"/>
      <c r="GT112" s="96"/>
      <c r="GU112" s="96"/>
      <c r="GV112" s="51"/>
      <c r="GW112" s="51"/>
      <c r="GX112" s="51"/>
      <c r="GY112" s="51"/>
    </row>
    <row r="113" spans="103:207" ht="12.75">
      <c r="CY113" s="315"/>
      <c r="CZ113" s="315"/>
      <c r="DA113" s="315"/>
      <c r="DB113" s="315"/>
      <c r="DC113" s="315"/>
      <c r="DD113" s="315"/>
      <c r="DE113" s="315"/>
      <c r="DF113" s="315"/>
      <c r="DG113" s="315"/>
      <c r="DH113" s="315"/>
      <c r="DI113" s="315"/>
      <c r="DJ113" s="315"/>
      <c r="DK113" s="315"/>
      <c r="GJ113" s="162"/>
      <c r="GK113" s="162"/>
      <c r="GL113" s="51"/>
      <c r="GM113" s="51"/>
      <c r="GN113" s="51"/>
      <c r="GO113" s="51"/>
      <c r="GP113" s="51"/>
      <c r="GQ113" s="57"/>
      <c r="GR113" s="51"/>
      <c r="GS113" s="51"/>
      <c r="GT113" s="96"/>
      <c r="GU113" s="96"/>
      <c r="GV113" s="51"/>
      <c r="GW113" s="51"/>
      <c r="GX113" s="51"/>
      <c r="GY113" s="51"/>
    </row>
    <row r="114" spans="103:207" ht="12.75">
      <c r="CY114" s="315"/>
      <c r="CZ114" s="315"/>
      <c r="DA114" s="315"/>
      <c r="DB114" s="315"/>
      <c r="DC114" s="315"/>
      <c r="DD114" s="315"/>
      <c r="DE114" s="315"/>
      <c r="DF114" s="315"/>
      <c r="DG114" s="315"/>
      <c r="DH114" s="315"/>
      <c r="DI114" s="315"/>
      <c r="DJ114" s="315"/>
      <c r="DK114" s="315"/>
      <c r="GJ114" s="162"/>
      <c r="GK114" s="162"/>
      <c r="GL114" s="51"/>
      <c r="GM114" s="51"/>
      <c r="GN114" s="51"/>
      <c r="GO114" s="51"/>
      <c r="GP114" s="51"/>
      <c r="GQ114" s="57"/>
      <c r="GR114" s="51"/>
      <c r="GS114" s="51"/>
      <c r="GT114" s="96"/>
      <c r="GU114" s="96"/>
      <c r="GV114" s="51"/>
      <c r="GW114" s="51"/>
      <c r="GX114" s="51"/>
      <c r="GY114" s="51"/>
    </row>
    <row r="115" spans="103:207" ht="12.75">
      <c r="CY115" s="315"/>
      <c r="CZ115" s="315"/>
      <c r="DA115" s="315"/>
      <c r="DB115" s="315"/>
      <c r="DC115" s="315"/>
      <c r="DD115" s="315"/>
      <c r="DE115" s="315"/>
      <c r="DF115" s="315"/>
      <c r="DG115" s="315"/>
      <c r="DH115" s="315"/>
      <c r="DI115" s="315"/>
      <c r="DJ115" s="315"/>
      <c r="DK115" s="315"/>
      <c r="GJ115" s="162"/>
      <c r="GK115" s="162"/>
      <c r="GL115" s="51"/>
      <c r="GM115" s="51"/>
      <c r="GN115" s="51"/>
      <c r="GO115" s="51"/>
      <c r="GP115" s="51"/>
      <c r="GQ115" s="57"/>
      <c r="GR115" s="51"/>
      <c r="GS115" s="51"/>
      <c r="GT115" s="96"/>
      <c r="GU115" s="96"/>
      <c r="GV115" s="51"/>
      <c r="GW115" s="51"/>
      <c r="GX115" s="51"/>
      <c r="GY115" s="51"/>
    </row>
    <row r="116" spans="103:207" ht="12.75">
      <c r="CY116" s="315"/>
      <c r="CZ116" s="315"/>
      <c r="DA116" s="315"/>
      <c r="DB116" s="315"/>
      <c r="DC116" s="315"/>
      <c r="DD116" s="315"/>
      <c r="DE116" s="315"/>
      <c r="DF116" s="315"/>
      <c r="DG116" s="315"/>
      <c r="DH116" s="315"/>
      <c r="DI116" s="315"/>
      <c r="DJ116" s="315"/>
      <c r="DK116" s="315"/>
      <c r="GJ116" s="162"/>
      <c r="GK116" s="162"/>
      <c r="GL116" s="51"/>
      <c r="GM116" s="51"/>
      <c r="GN116" s="51"/>
      <c r="GO116" s="51"/>
      <c r="GP116" s="51"/>
      <c r="GQ116" s="57"/>
      <c r="GR116" s="51"/>
      <c r="GS116" s="51"/>
      <c r="GT116" s="96"/>
      <c r="GU116" s="96"/>
      <c r="GV116" s="51"/>
      <c r="GW116" s="51"/>
      <c r="GX116" s="51"/>
      <c r="GY116" s="51"/>
    </row>
    <row r="117" spans="192:207" ht="12.75">
      <c r="GJ117" s="162"/>
      <c r="GK117" s="162"/>
      <c r="GL117" s="51"/>
      <c r="GM117" s="51"/>
      <c r="GN117" s="51"/>
      <c r="GO117" s="51"/>
      <c r="GP117" s="51"/>
      <c r="GQ117" s="57"/>
      <c r="GR117" s="51"/>
      <c r="GS117" s="51"/>
      <c r="GT117" s="96"/>
      <c r="GU117" s="96"/>
      <c r="GV117" s="51"/>
      <c r="GW117" s="51"/>
      <c r="GX117" s="51"/>
      <c r="GY117" s="51"/>
    </row>
    <row r="118" spans="192:207" ht="12.75">
      <c r="GJ118" s="162"/>
      <c r="GK118" s="162"/>
      <c r="GL118" s="51"/>
      <c r="GM118" s="51"/>
      <c r="GN118" s="51"/>
      <c r="GO118" s="51"/>
      <c r="GP118" s="51"/>
      <c r="GQ118" s="57"/>
      <c r="GR118" s="51"/>
      <c r="GS118" s="51"/>
      <c r="GT118" s="96"/>
      <c r="GU118" s="96"/>
      <c r="GV118" s="51"/>
      <c r="GW118" s="51"/>
      <c r="GX118" s="51"/>
      <c r="GY118" s="51"/>
    </row>
    <row r="119" spans="192:207" ht="12.75">
      <c r="GJ119" s="162"/>
      <c r="GK119" s="162"/>
      <c r="GL119" s="51"/>
      <c r="GM119" s="51"/>
      <c r="GN119" s="51"/>
      <c r="GO119" s="51"/>
      <c r="GP119" s="51"/>
      <c r="GQ119" s="57"/>
      <c r="GR119" s="51"/>
      <c r="GS119" s="51"/>
      <c r="GT119" s="96"/>
      <c r="GU119" s="96"/>
      <c r="GV119" s="51"/>
      <c r="GW119" s="51"/>
      <c r="GX119" s="51"/>
      <c r="GY119" s="51"/>
    </row>
    <row r="120" spans="192:207" ht="12.75">
      <c r="GJ120" s="162"/>
      <c r="GK120" s="162"/>
      <c r="GL120" s="51"/>
      <c r="GM120" s="51"/>
      <c r="GN120" s="51"/>
      <c r="GO120" s="51"/>
      <c r="GP120" s="51"/>
      <c r="GQ120" s="57"/>
      <c r="GR120" s="51"/>
      <c r="GS120" s="51"/>
      <c r="GT120" s="96"/>
      <c r="GU120" s="96"/>
      <c r="GV120" s="51"/>
      <c r="GW120" s="51"/>
      <c r="GX120" s="51"/>
      <c r="GY120" s="51"/>
    </row>
    <row r="121" spans="192:207" ht="12.75">
      <c r="GJ121" s="162"/>
      <c r="GK121" s="162"/>
      <c r="GL121" s="51"/>
      <c r="GM121" s="51"/>
      <c r="GN121" s="51"/>
      <c r="GO121" s="51"/>
      <c r="GP121" s="51"/>
      <c r="GQ121" s="57"/>
      <c r="GR121" s="51"/>
      <c r="GS121" s="51"/>
      <c r="GT121" s="96"/>
      <c r="GU121" s="96"/>
      <c r="GV121" s="51"/>
      <c r="GW121" s="51"/>
      <c r="GX121" s="51"/>
      <c r="GY121" s="51"/>
    </row>
    <row r="122" spans="192:207" ht="12.75">
      <c r="GJ122" s="162"/>
      <c r="GK122" s="162"/>
      <c r="GL122" s="51"/>
      <c r="GM122" s="51"/>
      <c r="GN122" s="51"/>
      <c r="GO122" s="51"/>
      <c r="GP122" s="51"/>
      <c r="GQ122" s="57"/>
      <c r="GR122" s="51"/>
      <c r="GS122" s="51"/>
      <c r="GT122" s="96"/>
      <c r="GU122" s="96"/>
      <c r="GV122" s="51"/>
      <c r="GW122" s="51"/>
      <c r="GX122" s="51"/>
      <c r="GY122" s="51"/>
    </row>
    <row r="123" spans="192:207" ht="12.75">
      <c r="GJ123" s="162"/>
      <c r="GK123" s="162"/>
      <c r="GL123" s="51"/>
      <c r="GM123" s="51"/>
      <c r="GN123" s="51"/>
      <c r="GO123" s="51"/>
      <c r="GP123" s="51"/>
      <c r="GQ123" s="57"/>
      <c r="GR123" s="51"/>
      <c r="GS123" s="51"/>
      <c r="GT123" s="96"/>
      <c r="GU123" s="96"/>
      <c r="GV123" s="51"/>
      <c r="GW123" s="51"/>
      <c r="GX123" s="51"/>
      <c r="GY123" s="51"/>
    </row>
    <row r="124" spans="192:207" ht="12.75">
      <c r="GJ124" s="162"/>
      <c r="GK124" s="162"/>
      <c r="GL124" s="51"/>
      <c r="GM124" s="51"/>
      <c r="GN124" s="51"/>
      <c r="GO124" s="51"/>
      <c r="GP124" s="51"/>
      <c r="GQ124" s="57"/>
      <c r="GR124" s="51"/>
      <c r="GS124" s="51"/>
      <c r="GT124" s="96"/>
      <c r="GU124" s="96"/>
      <c r="GV124" s="51"/>
      <c r="GW124" s="51"/>
      <c r="GX124" s="51"/>
      <c r="GY124" s="51"/>
    </row>
    <row r="125" spans="192:207" ht="12.75">
      <c r="GJ125" s="162"/>
      <c r="GK125" s="162"/>
      <c r="GL125" s="51"/>
      <c r="GM125" s="51"/>
      <c r="GN125" s="51"/>
      <c r="GO125" s="51"/>
      <c r="GP125" s="51"/>
      <c r="GQ125" s="57"/>
      <c r="GR125" s="51"/>
      <c r="GS125" s="51"/>
      <c r="GT125" s="96"/>
      <c r="GU125" s="96"/>
      <c r="GV125" s="51"/>
      <c r="GW125" s="51"/>
      <c r="GX125" s="51"/>
      <c r="GY125" s="51"/>
    </row>
    <row r="126" spans="192:207" ht="12.75">
      <c r="GJ126" s="162"/>
      <c r="GK126" s="162"/>
      <c r="GL126" s="51"/>
      <c r="GM126" s="51"/>
      <c r="GN126" s="51"/>
      <c r="GO126" s="51"/>
      <c r="GP126" s="51"/>
      <c r="GQ126" s="57"/>
      <c r="GR126" s="51"/>
      <c r="GS126" s="51"/>
      <c r="GT126" s="96"/>
      <c r="GU126" s="96"/>
      <c r="GV126" s="51"/>
      <c r="GW126" s="51"/>
      <c r="GX126" s="51"/>
      <c r="GY126" s="51"/>
    </row>
    <row r="127" spans="192:207" ht="12.75">
      <c r="GJ127" s="162"/>
      <c r="GK127" s="162"/>
      <c r="GL127" s="51"/>
      <c r="GM127" s="51"/>
      <c r="GN127" s="51"/>
      <c r="GO127" s="51"/>
      <c r="GP127" s="51"/>
      <c r="GQ127" s="57"/>
      <c r="GR127" s="51"/>
      <c r="GS127" s="51"/>
      <c r="GT127" s="96"/>
      <c r="GU127" s="96"/>
      <c r="GV127" s="51"/>
      <c r="GW127" s="51"/>
      <c r="GX127" s="51"/>
      <c r="GY127" s="51"/>
    </row>
    <row r="128" spans="192:207" ht="12.75">
      <c r="GJ128" s="162"/>
      <c r="GK128" s="162"/>
      <c r="GL128" s="51"/>
      <c r="GM128" s="51"/>
      <c r="GN128" s="51"/>
      <c r="GO128" s="51"/>
      <c r="GP128" s="51"/>
      <c r="GQ128" s="57"/>
      <c r="GR128" s="51"/>
      <c r="GS128" s="51"/>
      <c r="GT128" s="96"/>
      <c r="GU128" s="96"/>
      <c r="GV128" s="51"/>
      <c r="GW128" s="51"/>
      <c r="GX128" s="51"/>
      <c r="GY128" s="51"/>
    </row>
    <row r="129" spans="192:207" ht="12.75">
      <c r="GJ129" s="162"/>
      <c r="GK129" s="162"/>
      <c r="GL129" s="51"/>
      <c r="GM129" s="51"/>
      <c r="GN129" s="51"/>
      <c r="GO129" s="51"/>
      <c r="GP129" s="51"/>
      <c r="GQ129" s="57"/>
      <c r="GR129" s="51"/>
      <c r="GS129" s="51"/>
      <c r="GT129" s="96"/>
      <c r="GU129" s="96"/>
      <c r="GV129" s="51"/>
      <c r="GW129" s="51"/>
      <c r="GX129" s="51"/>
      <c r="GY129" s="51"/>
    </row>
    <row r="130" spans="192:207" ht="12.75">
      <c r="GJ130" s="162"/>
      <c r="GK130" s="162"/>
      <c r="GL130" s="51"/>
      <c r="GM130" s="51"/>
      <c r="GN130" s="51"/>
      <c r="GO130" s="51"/>
      <c r="GP130" s="51"/>
      <c r="GQ130" s="57"/>
      <c r="GR130" s="51"/>
      <c r="GS130" s="51"/>
      <c r="GT130" s="96"/>
      <c r="GU130" s="96"/>
      <c r="GV130" s="51"/>
      <c r="GW130" s="51"/>
      <c r="GX130" s="51"/>
      <c r="GY130" s="51"/>
    </row>
    <row r="131" spans="192:207" ht="12.75">
      <c r="GJ131" s="162"/>
      <c r="GK131" s="162"/>
      <c r="GL131" s="51"/>
      <c r="GM131" s="51"/>
      <c r="GN131" s="51"/>
      <c r="GO131" s="51"/>
      <c r="GP131" s="51"/>
      <c r="GQ131" s="57"/>
      <c r="GR131" s="51"/>
      <c r="GS131" s="51"/>
      <c r="GT131" s="96"/>
      <c r="GU131" s="96"/>
      <c r="GV131" s="51"/>
      <c r="GW131" s="51"/>
      <c r="GX131" s="51"/>
      <c r="GY131" s="51"/>
    </row>
    <row r="132" spans="192:207" ht="12.75">
      <c r="GJ132" s="162"/>
      <c r="GK132" s="162"/>
      <c r="GL132" s="51"/>
      <c r="GM132" s="51"/>
      <c r="GN132" s="51"/>
      <c r="GO132" s="51"/>
      <c r="GP132" s="51"/>
      <c r="GQ132" s="57"/>
      <c r="GR132" s="51"/>
      <c r="GS132" s="51"/>
      <c r="GT132" s="96"/>
      <c r="GU132" s="96"/>
      <c r="GV132" s="51"/>
      <c r="GW132" s="51"/>
      <c r="GX132" s="51"/>
      <c r="GY132" s="51"/>
    </row>
    <row r="133" spans="192:207" ht="12.75">
      <c r="GJ133" s="162"/>
      <c r="GK133" s="162"/>
      <c r="GL133" s="51"/>
      <c r="GM133" s="51"/>
      <c r="GN133" s="51"/>
      <c r="GO133" s="51"/>
      <c r="GP133" s="51"/>
      <c r="GQ133" s="57"/>
      <c r="GR133" s="51"/>
      <c r="GS133" s="51"/>
      <c r="GT133" s="96"/>
      <c r="GU133" s="96"/>
      <c r="GV133" s="51"/>
      <c r="GW133" s="51"/>
      <c r="GX133" s="51"/>
      <c r="GY133" s="51"/>
    </row>
    <row r="134" spans="192:207" ht="12.75">
      <c r="GJ134" s="162"/>
      <c r="GK134" s="162"/>
      <c r="GL134" s="51"/>
      <c r="GM134" s="51"/>
      <c r="GN134" s="51"/>
      <c r="GO134" s="51"/>
      <c r="GP134" s="51"/>
      <c r="GQ134" s="57"/>
      <c r="GR134" s="51"/>
      <c r="GS134" s="51"/>
      <c r="GT134" s="96"/>
      <c r="GU134" s="96"/>
      <c r="GV134" s="51"/>
      <c r="GW134" s="51"/>
      <c r="GX134" s="51"/>
      <c r="GY134" s="51"/>
    </row>
    <row r="135" spans="192:207" ht="12.75">
      <c r="GJ135" s="162"/>
      <c r="GK135" s="162"/>
      <c r="GL135" s="51"/>
      <c r="GM135" s="51"/>
      <c r="GN135" s="51"/>
      <c r="GO135" s="51"/>
      <c r="GP135" s="51"/>
      <c r="GQ135" s="57"/>
      <c r="GR135" s="51"/>
      <c r="GS135" s="51"/>
      <c r="GT135" s="96"/>
      <c r="GU135" s="96"/>
      <c r="GV135" s="51"/>
      <c r="GW135" s="51"/>
      <c r="GX135" s="51"/>
      <c r="GY135" s="51"/>
    </row>
    <row r="136" spans="192:207" ht="12.75">
      <c r="GJ136" s="162"/>
      <c r="GK136" s="162"/>
      <c r="GL136" s="51"/>
      <c r="GM136" s="51"/>
      <c r="GN136" s="51"/>
      <c r="GO136" s="51"/>
      <c r="GP136" s="51"/>
      <c r="GQ136" s="57"/>
      <c r="GR136" s="51"/>
      <c r="GS136" s="51"/>
      <c r="GT136" s="96"/>
      <c r="GU136" s="96"/>
      <c r="GV136" s="51"/>
      <c r="GW136" s="51"/>
      <c r="GX136" s="51"/>
      <c r="GY136" s="51"/>
    </row>
    <row r="137" spans="192:207" ht="12.75">
      <c r="GJ137" s="162"/>
      <c r="GK137" s="162"/>
      <c r="GL137" s="51"/>
      <c r="GM137" s="51"/>
      <c r="GN137" s="51"/>
      <c r="GO137" s="51"/>
      <c r="GP137" s="51"/>
      <c r="GQ137" s="57"/>
      <c r="GR137" s="51"/>
      <c r="GS137" s="51"/>
      <c r="GT137" s="96"/>
      <c r="GU137" s="96"/>
      <c r="GV137" s="51"/>
      <c r="GW137" s="51"/>
      <c r="GX137" s="51"/>
      <c r="GY137" s="51"/>
    </row>
    <row r="138" spans="192:207" ht="12.75">
      <c r="GJ138" s="162"/>
      <c r="GK138" s="162"/>
      <c r="GL138" s="51"/>
      <c r="GM138" s="51"/>
      <c r="GN138" s="51"/>
      <c r="GO138" s="51"/>
      <c r="GP138" s="51"/>
      <c r="GQ138" s="57"/>
      <c r="GR138" s="51"/>
      <c r="GS138" s="51"/>
      <c r="GT138" s="96"/>
      <c r="GU138" s="96"/>
      <c r="GV138" s="51"/>
      <c r="GW138" s="51"/>
      <c r="GX138" s="51"/>
      <c r="GY138" s="51"/>
    </row>
    <row r="139" spans="192:207" ht="12.75">
      <c r="GJ139" s="162"/>
      <c r="GK139" s="162"/>
      <c r="GL139" s="51"/>
      <c r="GM139" s="51"/>
      <c r="GN139" s="51"/>
      <c r="GO139" s="51"/>
      <c r="GP139" s="51"/>
      <c r="GQ139" s="57"/>
      <c r="GR139" s="51"/>
      <c r="GS139" s="51"/>
      <c r="GT139" s="96"/>
      <c r="GU139" s="96"/>
      <c r="GV139" s="51"/>
      <c r="GW139" s="51"/>
      <c r="GX139" s="51"/>
      <c r="GY139" s="51"/>
    </row>
    <row r="140" spans="192:207" ht="12.75">
      <c r="GJ140" s="162"/>
      <c r="GK140" s="162"/>
      <c r="GL140" s="51"/>
      <c r="GM140" s="51"/>
      <c r="GN140" s="51"/>
      <c r="GO140" s="51"/>
      <c r="GP140" s="51"/>
      <c r="GQ140" s="57"/>
      <c r="GR140" s="51"/>
      <c r="GS140" s="51"/>
      <c r="GT140" s="96"/>
      <c r="GU140" s="96"/>
      <c r="GV140" s="51"/>
      <c r="GW140" s="51"/>
      <c r="GX140" s="51"/>
      <c r="GY140" s="51"/>
    </row>
    <row r="141" spans="192:207" ht="12.75">
      <c r="GJ141" s="162"/>
      <c r="GK141" s="162"/>
      <c r="GL141" s="51"/>
      <c r="GM141" s="51"/>
      <c r="GN141" s="51"/>
      <c r="GO141" s="51"/>
      <c r="GP141" s="51"/>
      <c r="GQ141" s="57"/>
      <c r="GR141" s="51"/>
      <c r="GS141" s="51"/>
      <c r="GT141" s="96"/>
      <c r="GU141" s="96"/>
      <c r="GV141" s="51"/>
      <c r="GW141" s="51"/>
      <c r="GX141" s="51"/>
      <c r="GY141" s="51"/>
    </row>
    <row r="142" spans="192:207" ht="12.75">
      <c r="GJ142" s="162"/>
      <c r="GK142" s="162"/>
      <c r="GL142" s="51"/>
      <c r="GM142" s="51"/>
      <c r="GN142" s="51"/>
      <c r="GO142" s="51"/>
      <c r="GP142" s="51"/>
      <c r="GQ142" s="57"/>
      <c r="GR142" s="51"/>
      <c r="GS142" s="51"/>
      <c r="GT142" s="96"/>
      <c r="GU142" s="96"/>
      <c r="GV142" s="51"/>
      <c r="GW142" s="51"/>
      <c r="GX142" s="51"/>
      <c r="GY142" s="51"/>
    </row>
    <row r="143" spans="192:207" ht="12.75">
      <c r="GJ143" s="162"/>
      <c r="GK143" s="162"/>
      <c r="GL143" s="51"/>
      <c r="GM143" s="51"/>
      <c r="GN143" s="51"/>
      <c r="GO143" s="51"/>
      <c r="GP143" s="51"/>
      <c r="GQ143" s="57"/>
      <c r="GR143" s="51"/>
      <c r="GS143" s="51"/>
      <c r="GT143" s="96"/>
      <c r="GU143" s="96"/>
      <c r="GV143" s="51"/>
      <c r="GW143" s="51"/>
      <c r="GX143" s="51"/>
      <c r="GY143" s="51"/>
    </row>
    <row r="144" spans="192:207" ht="12.75">
      <c r="GJ144" s="162"/>
      <c r="GK144" s="162"/>
      <c r="GL144" s="51"/>
      <c r="GM144" s="51"/>
      <c r="GN144" s="51"/>
      <c r="GO144" s="51"/>
      <c r="GP144" s="51"/>
      <c r="GQ144" s="57"/>
      <c r="GR144" s="51"/>
      <c r="GS144" s="51"/>
      <c r="GT144" s="96"/>
      <c r="GU144" s="96"/>
      <c r="GV144" s="51"/>
      <c r="GW144" s="51"/>
      <c r="GX144" s="51"/>
      <c r="GY144" s="51"/>
    </row>
    <row r="145" spans="192:207" ht="12.75">
      <c r="GJ145" s="162"/>
      <c r="GK145" s="162"/>
      <c r="GL145" s="51"/>
      <c r="GM145" s="51"/>
      <c r="GN145" s="51"/>
      <c r="GO145" s="51"/>
      <c r="GP145" s="51"/>
      <c r="GQ145" s="57"/>
      <c r="GR145" s="51"/>
      <c r="GS145" s="51"/>
      <c r="GT145" s="96"/>
      <c r="GU145" s="96"/>
      <c r="GV145" s="51"/>
      <c r="GW145" s="51"/>
      <c r="GX145" s="51"/>
      <c r="GY145" s="51"/>
    </row>
    <row r="146" spans="192:207" ht="12.75">
      <c r="GJ146" s="162"/>
      <c r="GK146" s="162"/>
      <c r="GL146" s="51"/>
      <c r="GM146" s="51"/>
      <c r="GN146" s="51"/>
      <c r="GO146" s="51"/>
      <c r="GP146" s="51"/>
      <c r="GQ146" s="57"/>
      <c r="GR146" s="51"/>
      <c r="GS146" s="51"/>
      <c r="GT146" s="96"/>
      <c r="GU146" s="96"/>
      <c r="GV146" s="51"/>
      <c r="GW146" s="51"/>
      <c r="GX146" s="51"/>
      <c r="GY146" s="51"/>
    </row>
    <row r="147" spans="192:207" ht="12.75">
      <c r="GJ147" s="162"/>
      <c r="GK147" s="162"/>
      <c r="GL147" s="51"/>
      <c r="GM147" s="51"/>
      <c r="GN147" s="51"/>
      <c r="GO147" s="51"/>
      <c r="GP147" s="51"/>
      <c r="GQ147" s="57"/>
      <c r="GR147" s="51"/>
      <c r="GS147" s="51"/>
      <c r="GT147" s="96"/>
      <c r="GU147" s="96"/>
      <c r="GV147" s="51"/>
      <c r="GW147" s="51"/>
      <c r="GX147" s="51"/>
      <c r="GY147" s="51"/>
    </row>
    <row r="148" spans="192:207" ht="12.75">
      <c r="GJ148" s="162"/>
      <c r="GK148" s="162"/>
      <c r="GL148" s="51"/>
      <c r="GM148" s="51"/>
      <c r="GN148" s="51"/>
      <c r="GO148" s="51"/>
      <c r="GP148" s="51"/>
      <c r="GQ148" s="57"/>
      <c r="GR148" s="51"/>
      <c r="GS148" s="51"/>
      <c r="GT148" s="96"/>
      <c r="GU148" s="96"/>
      <c r="GV148" s="51"/>
      <c r="GW148" s="51"/>
      <c r="GX148" s="51"/>
      <c r="GY148" s="51"/>
    </row>
    <row r="149" spans="192:207" ht="12.75">
      <c r="GJ149" s="162"/>
      <c r="GK149" s="162"/>
      <c r="GL149" s="51"/>
      <c r="GM149" s="51"/>
      <c r="GN149" s="51"/>
      <c r="GO149" s="51"/>
      <c r="GP149" s="51"/>
      <c r="GQ149" s="57"/>
      <c r="GR149" s="51"/>
      <c r="GS149" s="51"/>
      <c r="GT149" s="96"/>
      <c r="GU149" s="96"/>
      <c r="GV149" s="51"/>
      <c r="GW149" s="51"/>
      <c r="GX149" s="51"/>
      <c r="GY149" s="51"/>
    </row>
    <row r="150" spans="192:207" ht="12.75">
      <c r="GJ150" s="162"/>
      <c r="GK150" s="162"/>
      <c r="GL150" s="51"/>
      <c r="GM150" s="51"/>
      <c r="GN150" s="51"/>
      <c r="GO150" s="51"/>
      <c r="GP150" s="51"/>
      <c r="GQ150" s="57"/>
      <c r="GR150" s="51"/>
      <c r="GS150" s="51"/>
      <c r="GT150" s="96"/>
      <c r="GU150" s="96"/>
      <c r="GV150" s="51"/>
      <c r="GW150" s="51"/>
      <c r="GX150" s="51"/>
      <c r="GY150" s="51"/>
    </row>
    <row r="151" spans="192:207" ht="12.75">
      <c r="GJ151" s="162"/>
      <c r="GK151" s="162"/>
      <c r="GL151" s="51"/>
      <c r="GM151" s="51"/>
      <c r="GN151" s="51"/>
      <c r="GO151" s="51"/>
      <c r="GP151" s="51"/>
      <c r="GQ151" s="57"/>
      <c r="GR151" s="51"/>
      <c r="GS151" s="51"/>
      <c r="GT151" s="96"/>
      <c r="GU151" s="96"/>
      <c r="GV151" s="51"/>
      <c r="GW151" s="51"/>
      <c r="GX151" s="51"/>
      <c r="GY151" s="51"/>
    </row>
    <row r="152" spans="192:207" ht="12.75">
      <c r="GJ152" s="162"/>
      <c r="GK152" s="162"/>
      <c r="GL152" s="51"/>
      <c r="GM152" s="51"/>
      <c r="GN152" s="51"/>
      <c r="GO152" s="51"/>
      <c r="GP152" s="51"/>
      <c r="GQ152" s="57"/>
      <c r="GR152" s="51"/>
      <c r="GS152" s="51"/>
      <c r="GT152" s="96"/>
      <c r="GU152" s="96"/>
      <c r="GV152" s="51"/>
      <c r="GW152" s="51"/>
      <c r="GX152" s="51"/>
      <c r="GY152" s="51"/>
    </row>
    <row r="153" spans="192:207" ht="12.75">
      <c r="GJ153" s="162"/>
      <c r="GK153" s="162"/>
      <c r="GL153" s="51"/>
      <c r="GM153" s="51"/>
      <c r="GN153" s="51"/>
      <c r="GO153" s="51"/>
      <c r="GP153" s="51"/>
      <c r="GQ153" s="57"/>
      <c r="GR153" s="51"/>
      <c r="GS153" s="51"/>
      <c r="GT153" s="96"/>
      <c r="GU153" s="96"/>
      <c r="GV153" s="51"/>
      <c r="GW153" s="51"/>
      <c r="GX153" s="51"/>
      <c r="GY153" s="51"/>
    </row>
    <row r="154" spans="192:207" ht="12.75">
      <c r="GJ154" s="162"/>
      <c r="GK154" s="162"/>
      <c r="GL154" s="51"/>
      <c r="GM154" s="51"/>
      <c r="GN154" s="51"/>
      <c r="GO154" s="51"/>
      <c r="GP154" s="51"/>
      <c r="GQ154" s="57"/>
      <c r="GR154" s="51"/>
      <c r="GS154" s="51"/>
      <c r="GT154" s="96"/>
      <c r="GU154" s="96"/>
      <c r="GV154" s="51"/>
      <c r="GW154" s="51"/>
      <c r="GX154" s="51"/>
      <c r="GY154" s="51"/>
    </row>
    <row r="155" spans="192:207" ht="12.75">
      <c r="GJ155" s="162"/>
      <c r="GK155" s="162"/>
      <c r="GL155" s="51"/>
      <c r="GM155" s="51"/>
      <c r="GN155" s="51"/>
      <c r="GO155" s="51"/>
      <c r="GP155" s="51"/>
      <c r="GQ155" s="57"/>
      <c r="GR155" s="51"/>
      <c r="GS155" s="51"/>
      <c r="GT155" s="96"/>
      <c r="GU155" s="96"/>
      <c r="GV155" s="51"/>
      <c r="GW155" s="51"/>
      <c r="GX155" s="51"/>
      <c r="GY155" s="51"/>
    </row>
    <row r="156" spans="192:207" ht="12.75">
      <c r="GJ156" s="162"/>
      <c r="GK156" s="162"/>
      <c r="GL156" s="51"/>
      <c r="GM156" s="51"/>
      <c r="GN156" s="51"/>
      <c r="GO156" s="51"/>
      <c r="GP156" s="51"/>
      <c r="GQ156" s="57"/>
      <c r="GR156" s="51"/>
      <c r="GS156" s="51"/>
      <c r="GT156" s="96"/>
      <c r="GU156" s="96"/>
      <c r="GV156" s="51"/>
      <c r="GW156" s="51"/>
      <c r="GX156" s="51"/>
      <c r="GY156" s="51"/>
    </row>
    <row r="157" spans="192:207" ht="12.75">
      <c r="GJ157" s="162"/>
      <c r="GK157" s="162"/>
      <c r="GL157" s="51"/>
      <c r="GM157" s="51"/>
      <c r="GN157" s="51"/>
      <c r="GO157" s="51"/>
      <c r="GP157" s="51"/>
      <c r="GQ157" s="57"/>
      <c r="GR157" s="51"/>
      <c r="GS157" s="51"/>
      <c r="GT157" s="96"/>
      <c r="GU157" s="96"/>
      <c r="GV157" s="51"/>
      <c r="GW157" s="51"/>
      <c r="GX157" s="51"/>
      <c r="GY157" s="51"/>
    </row>
    <row r="158" spans="192:207" ht="12.75">
      <c r="GJ158" s="162"/>
      <c r="GK158" s="162"/>
      <c r="GL158" s="51"/>
      <c r="GM158" s="51"/>
      <c r="GN158" s="51"/>
      <c r="GO158" s="51"/>
      <c r="GP158" s="51"/>
      <c r="GQ158" s="57"/>
      <c r="GR158" s="51"/>
      <c r="GS158" s="51"/>
      <c r="GT158" s="96"/>
      <c r="GU158" s="96"/>
      <c r="GV158" s="51"/>
      <c r="GW158" s="51"/>
      <c r="GX158" s="51"/>
      <c r="GY158" s="51"/>
    </row>
    <row r="159" spans="192:207" ht="12.75">
      <c r="GJ159" s="162"/>
      <c r="GK159" s="162"/>
      <c r="GL159" s="51"/>
      <c r="GM159" s="51"/>
      <c r="GN159" s="51"/>
      <c r="GO159" s="51"/>
      <c r="GP159" s="51"/>
      <c r="GQ159" s="57"/>
      <c r="GR159" s="51"/>
      <c r="GS159" s="51"/>
      <c r="GT159" s="96"/>
      <c r="GU159" s="96"/>
      <c r="GV159" s="51"/>
      <c r="GW159" s="51"/>
      <c r="GX159" s="51"/>
      <c r="GY159" s="51"/>
    </row>
    <row r="160" spans="192:207" ht="12.75">
      <c r="GJ160" s="162"/>
      <c r="GK160" s="162"/>
      <c r="GL160" s="51"/>
      <c r="GM160" s="51"/>
      <c r="GN160" s="51"/>
      <c r="GO160" s="51"/>
      <c r="GP160" s="51"/>
      <c r="GQ160" s="57"/>
      <c r="GR160" s="51"/>
      <c r="GS160" s="51"/>
      <c r="GT160" s="96"/>
      <c r="GU160" s="96"/>
      <c r="GV160" s="51"/>
      <c r="GW160" s="51"/>
      <c r="GX160" s="51"/>
      <c r="GY160" s="51"/>
    </row>
    <row r="161" spans="192:207" ht="12.75">
      <c r="GJ161" s="162"/>
      <c r="GK161" s="162"/>
      <c r="GL161" s="51"/>
      <c r="GM161" s="51"/>
      <c r="GN161" s="51"/>
      <c r="GO161" s="51"/>
      <c r="GP161" s="51"/>
      <c r="GQ161" s="57"/>
      <c r="GR161" s="51"/>
      <c r="GS161" s="51"/>
      <c r="GT161" s="96"/>
      <c r="GU161" s="96"/>
      <c r="GV161" s="51"/>
      <c r="GW161" s="51"/>
      <c r="GX161" s="51"/>
      <c r="GY161" s="51"/>
    </row>
    <row r="162" spans="192:207" ht="12.75">
      <c r="GJ162" s="162"/>
      <c r="GK162" s="162"/>
      <c r="GL162" s="51"/>
      <c r="GM162" s="51"/>
      <c r="GN162" s="51"/>
      <c r="GO162" s="51"/>
      <c r="GP162" s="51"/>
      <c r="GQ162" s="57"/>
      <c r="GR162" s="51"/>
      <c r="GS162" s="51"/>
      <c r="GT162" s="96"/>
      <c r="GU162" s="96"/>
      <c r="GV162" s="51"/>
      <c r="GW162" s="51"/>
      <c r="GX162" s="51"/>
      <c r="GY162" s="51"/>
    </row>
    <row r="163" spans="192:207" ht="12.75">
      <c r="GJ163" s="162"/>
      <c r="GK163" s="162"/>
      <c r="GL163" s="51"/>
      <c r="GM163" s="51"/>
      <c r="GN163" s="51"/>
      <c r="GO163" s="51"/>
      <c r="GP163" s="51"/>
      <c r="GQ163" s="57"/>
      <c r="GR163" s="51"/>
      <c r="GS163" s="51"/>
      <c r="GT163" s="96"/>
      <c r="GU163" s="96"/>
      <c r="GV163" s="51"/>
      <c r="GW163" s="51"/>
      <c r="GX163" s="51"/>
      <c r="GY163" s="51"/>
    </row>
    <row r="164" spans="192:207" ht="12.75">
      <c r="GJ164" s="162"/>
      <c r="GK164" s="162"/>
      <c r="GL164" s="51"/>
      <c r="GM164" s="51"/>
      <c r="GN164" s="51"/>
      <c r="GO164" s="51"/>
      <c r="GP164" s="51"/>
      <c r="GQ164" s="57"/>
      <c r="GR164" s="51"/>
      <c r="GS164" s="51"/>
      <c r="GT164" s="96"/>
      <c r="GU164" s="96"/>
      <c r="GV164" s="51"/>
      <c r="GW164" s="51"/>
      <c r="GX164" s="51"/>
      <c r="GY164" s="51"/>
    </row>
    <row r="165" spans="192:207" ht="12.75">
      <c r="GJ165" s="162"/>
      <c r="GK165" s="162"/>
      <c r="GL165" s="51"/>
      <c r="GM165" s="51"/>
      <c r="GN165" s="51"/>
      <c r="GO165" s="51"/>
      <c r="GP165" s="51"/>
      <c r="GQ165" s="57"/>
      <c r="GR165" s="51"/>
      <c r="GS165" s="51"/>
      <c r="GT165" s="96"/>
      <c r="GU165" s="96"/>
      <c r="GV165" s="51"/>
      <c r="GW165" s="51"/>
      <c r="GX165" s="51"/>
      <c r="GY165" s="51"/>
    </row>
    <row r="166" spans="192:207" ht="12.75">
      <c r="GJ166" s="162"/>
      <c r="GK166" s="162"/>
      <c r="GL166" s="51"/>
      <c r="GM166" s="51"/>
      <c r="GN166" s="51"/>
      <c r="GO166" s="51"/>
      <c r="GP166" s="51"/>
      <c r="GQ166" s="57"/>
      <c r="GR166" s="51"/>
      <c r="GS166" s="51"/>
      <c r="GT166" s="96"/>
      <c r="GU166" s="96"/>
      <c r="GV166" s="51"/>
      <c r="GW166" s="51"/>
      <c r="GX166" s="51"/>
      <c r="GY166" s="51"/>
    </row>
    <row r="167" spans="192:207" ht="12.75">
      <c r="GJ167" s="162"/>
      <c r="GK167" s="162"/>
      <c r="GL167" s="51"/>
      <c r="GM167" s="51"/>
      <c r="GN167" s="51"/>
      <c r="GO167" s="51"/>
      <c r="GP167" s="51"/>
      <c r="GQ167" s="57"/>
      <c r="GR167" s="51"/>
      <c r="GS167" s="51"/>
      <c r="GT167" s="96"/>
      <c r="GU167" s="96"/>
      <c r="GV167" s="51"/>
      <c r="GW167" s="51"/>
      <c r="GX167" s="51"/>
      <c r="GY167" s="51"/>
    </row>
    <row r="168" spans="192:207" ht="12.75">
      <c r="GJ168" s="162"/>
      <c r="GK168" s="162"/>
      <c r="GL168" s="51"/>
      <c r="GM168" s="51"/>
      <c r="GN168" s="51"/>
      <c r="GO168" s="51"/>
      <c r="GP168" s="51"/>
      <c r="GQ168" s="57"/>
      <c r="GR168" s="51"/>
      <c r="GS168" s="51"/>
      <c r="GT168" s="96"/>
      <c r="GU168" s="96"/>
      <c r="GV168" s="51"/>
      <c r="GW168" s="51"/>
      <c r="GX168" s="51"/>
      <c r="GY168" s="51"/>
    </row>
    <row r="169" spans="192:207" ht="12.75">
      <c r="GJ169" s="162"/>
      <c r="GK169" s="162"/>
      <c r="GL169" s="51"/>
      <c r="GM169" s="51"/>
      <c r="GN169" s="51"/>
      <c r="GO169" s="51"/>
      <c r="GP169" s="51"/>
      <c r="GQ169" s="57"/>
      <c r="GR169" s="51"/>
      <c r="GS169" s="51"/>
      <c r="GT169" s="96"/>
      <c r="GU169" s="96"/>
      <c r="GV169" s="51"/>
      <c r="GW169" s="51"/>
      <c r="GX169" s="51"/>
      <c r="GY169" s="51"/>
    </row>
    <row r="170" spans="192:207" ht="12.75">
      <c r="GJ170" s="162"/>
      <c r="GK170" s="162"/>
      <c r="GL170" s="51"/>
      <c r="GM170" s="51"/>
      <c r="GN170" s="51"/>
      <c r="GO170" s="51"/>
      <c r="GP170" s="51"/>
      <c r="GQ170" s="57"/>
      <c r="GR170" s="51"/>
      <c r="GS170" s="51"/>
      <c r="GT170" s="96"/>
      <c r="GU170" s="96"/>
      <c r="GV170" s="51"/>
      <c r="GW170" s="51"/>
      <c r="GX170" s="51"/>
      <c r="GY170" s="51"/>
    </row>
    <row r="171" spans="192:207" ht="12.75">
      <c r="GJ171" s="162"/>
      <c r="GK171" s="162"/>
      <c r="GL171" s="51"/>
      <c r="GM171" s="51"/>
      <c r="GN171" s="51"/>
      <c r="GO171" s="51"/>
      <c r="GP171" s="51"/>
      <c r="GQ171" s="57"/>
      <c r="GR171" s="51"/>
      <c r="GS171" s="51"/>
      <c r="GT171" s="96"/>
      <c r="GU171" s="96"/>
      <c r="GV171" s="51"/>
      <c r="GW171" s="51"/>
      <c r="GX171" s="51"/>
      <c r="GY171" s="51"/>
    </row>
    <row r="172" spans="192:207" ht="12.75">
      <c r="GJ172" s="162"/>
      <c r="GK172" s="162"/>
      <c r="GL172" s="51"/>
      <c r="GM172" s="51"/>
      <c r="GN172" s="51"/>
      <c r="GO172" s="51"/>
      <c r="GP172" s="51"/>
      <c r="GQ172" s="57"/>
      <c r="GR172" s="51"/>
      <c r="GS172" s="51"/>
      <c r="GT172" s="96"/>
      <c r="GU172" s="96"/>
      <c r="GV172" s="51"/>
      <c r="GW172" s="51"/>
      <c r="GX172" s="51"/>
      <c r="GY172" s="51"/>
    </row>
    <row r="173" spans="192:207" ht="12.75">
      <c r="GJ173" s="162"/>
      <c r="GK173" s="162"/>
      <c r="GL173" s="51"/>
      <c r="GM173" s="51"/>
      <c r="GN173" s="51"/>
      <c r="GO173" s="51"/>
      <c r="GP173" s="51"/>
      <c r="GQ173" s="57"/>
      <c r="GR173" s="51"/>
      <c r="GS173" s="51"/>
      <c r="GT173" s="96"/>
      <c r="GU173" s="96"/>
      <c r="GV173" s="51"/>
      <c r="GW173" s="51"/>
      <c r="GX173" s="51"/>
      <c r="GY173" s="51"/>
    </row>
    <row r="174" spans="192:207" ht="12.75">
      <c r="GJ174" s="162"/>
      <c r="GK174" s="162"/>
      <c r="GL174" s="51"/>
      <c r="GM174" s="51"/>
      <c r="GN174" s="51"/>
      <c r="GO174" s="51"/>
      <c r="GP174" s="51"/>
      <c r="GQ174" s="57"/>
      <c r="GR174" s="51"/>
      <c r="GS174" s="51"/>
      <c r="GT174" s="96"/>
      <c r="GU174" s="96"/>
      <c r="GV174" s="51"/>
      <c r="GW174" s="51"/>
      <c r="GX174" s="51"/>
      <c r="GY174" s="51"/>
    </row>
    <row r="175" spans="192:207" ht="12.75">
      <c r="GJ175" s="162"/>
      <c r="GK175" s="162"/>
      <c r="GL175" s="51"/>
      <c r="GM175" s="51"/>
      <c r="GN175" s="51"/>
      <c r="GO175" s="51"/>
      <c r="GP175" s="51"/>
      <c r="GQ175" s="57"/>
      <c r="GR175" s="51"/>
      <c r="GS175" s="51"/>
      <c r="GT175" s="96"/>
      <c r="GU175" s="96"/>
      <c r="GV175" s="51"/>
      <c r="GW175" s="51"/>
      <c r="GX175" s="51"/>
      <c r="GY175" s="51"/>
    </row>
    <row r="176" spans="192:207" ht="12.75">
      <c r="GJ176" s="162"/>
      <c r="GK176" s="162"/>
      <c r="GL176" s="51"/>
      <c r="GM176" s="51"/>
      <c r="GN176" s="51"/>
      <c r="GO176" s="51"/>
      <c r="GP176" s="51"/>
      <c r="GQ176" s="57"/>
      <c r="GR176" s="51"/>
      <c r="GS176" s="51"/>
      <c r="GT176" s="96"/>
      <c r="GU176" s="96"/>
      <c r="GV176" s="51"/>
      <c r="GW176" s="51"/>
      <c r="GX176" s="51"/>
      <c r="GY176" s="51"/>
    </row>
    <row r="177" spans="192:207" ht="12.75">
      <c r="GJ177" s="162"/>
      <c r="GK177" s="162"/>
      <c r="GL177" s="51"/>
      <c r="GM177" s="51"/>
      <c r="GN177" s="51"/>
      <c r="GO177" s="51"/>
      <c r="GP177" s="51"/>
      <c r="GQ177" s="57"/>
      <c r="GR177" s="51"/>
      <c r="GS177" s="51"/>
      <c r="GT177" s="96"/>
      <c r="GU177" s="96"/>
      <c r="GV177" s="51"/>
      <c r="GW177" s="51"/>
      <c r="GX177" s="51"/>
      <c r="GY177" s="51"/>
    </row>
    <row r="178" spans="192:207" ht="12.75">
      <c r="GJ178" s="162"/>
      <c r="GK178" s="162"/>
      <c r="GL178" s="51"/>
      <c r="GM178" s="51"/>
      <c r="GN178" s="51"/>
      <c r="GO178" s="51"/>
      <c r="GP178" s="51"/>
      <c r="GQ178" s="57"/>
      <c r="GR178" s="51"/>
      <c r="GS178" s="51"/>
      <c r="GT178" s="96"/>
      <c r="GU178" s="96"/>
      <c r="GV178" s="51"/>
      <c r="GW178" s="51"/>
      <c r="GX178" s="51"/>
      <c r="GY178" s="51"/>
    </row>
    <row r="179" spans="192:207" ht="12.75">
      <c r="GJ179" s="162"/>
      <c r="GK179" s="162"/>
      <c r="GL179" s="51"/>
      <c r="GM179" s="51"/>
      <c r="GN179" s="51"/>
      <c r="GO179" s="51"/>
      <c r="GP179" s="51"/>
      <c r="GQ179" s="57"/>
      <c r="GR179" s="51"/>
      <c r="GS179" s="51"/>
      <c r="GT179" s="96"/>
      <c r="GU179" s="96"/>
      <c r="GV179" s="51"/>
      <c r="GW179" s="51"/>
      <c r="GX179" s="51"/>
      <c r="GY179" s="51"/>
    </row>
    <row r="180" spans="192:207" ht="12.75">
      <c r="GJ180" s="162"/>
      <c r="GK180" s="162"/>
      <c r="GL180" s="51"/>
      <c r="GM180" s="51"/>
      <c r="GN180" s="51"/>
      <c r="GO180" s="51"/>
      <c r="GP180" s="51"/>
      <c r="GQ180" s="57"/>
      <c r="GR180" s="51"/>
      <c r="GS180" s="51"/>
      <c r="GT180" s="96"/>
      <c r="GU180" s="96"/>
      <c r="GV180" s="51"/>
      <c r="GW180" s="51"/>
      <c r="GX180" s="51"/>
      <c r="GY180" s="51"/>
    </row>
    <row r="181" spans="192:207" ht="12.75">
      <c r="GJ181" s="162"/>
      <c r="GK181" s="162"/>
      <c r="GL181" s="51"/>
      <c r="GM181" s="51"/>
      <c r="GN181" s="51"/>
      <c r="GO181" s="51"/>
      <c r="GP181" s="51"/>
      <c r="GQ181" s="57"/>
      <c r="GR181" s="51"/>
      <c r="GS181" s="51"/>
      <c r="GT181" s="96"/>
      <c r="GU181" s="96"/>
      <c r="GV181" s="51"/>
      <c r="GW181" s="51"/>
      <c r="GX181" s="51"/>
      <c r="GY181" s="51"/>
    </row>
    <row r="182" spans="192:207" ht="12.75">
      <c r="GJ182" s="162"/>
      <c r="GK182" s="162"/>
      <c r="GL182" s="51"/>
      <c r="GM182" s="51"/>
      <c r="GN182" s="51"/>
      <c r="GO182" s="51"/>
      <c r="GP182" s="51"/>
      <c r="GQ182" s="57"/>
      <c r="GR182" s="51"/>
      <c r="GS182" s="51"/>
      <c r="GT182" s="96"/>
      <c r="GU182" s="96"/>
      <c r="GV182" s="51"/>
      <c r="GW182" s="51"/>
      <c r="GX182" s="51"/>
      <c r="GY182" s="51"/>
    </row>
    <row r="183" spans="192:207" ht="12.75">
      <c r="GJ183" s="162"/>
      <c r="GK183" s="162"/>
      <c r="GL183" s="51"/>
      <c r="GM183" s="51"/>
      <c r="GN183" s="51"/>
      <c r="GO183" s="51"/>
      <c r="GP183" s="51"/>
      <c r="GQ183" s="57"/>
      <c r="GR183" s="51"/>
      <c r="GS183" s="51"/>
      <c r="GT183" s="96"/>
      <c r="GU183" s="96"/>
      <c r="GV183" s="51"/>
      <c r="GW183" s="51"/>
      <c r="GX183" s="51"/>
      <c r="GY183" s="51"/>
    </row>
    <row r="184" spans="192:207" ht="12.75">
      <c r="GJ184" s="162"/>
      <c r="GK184" s="162"/>
      <c r="GL184" s="51"/>
      <c r="GM184" s="51"/>
      <c r="GN184" s="51"/>
      <c r="GO184" s="51"/>
      <c r="GP184" s="51"/>
      <c r="GQ184" s="57"/>
      <c r="GR184" s="51"/>
      <c r="GS184" s="51"/>
      <c r="GT184" s="96"/>
      <c r="GU184" s="96"/>
      <c r="GV184" s="51"/>
      <c r="GW184" s="51"/>
      <c r="GX184" s="51"/>
      <c r="GY184" s="51"/>
    </row>
    <row r="185" spans="192:207" ht="12.75">
      <c r="GJ185" s="162"/>
      <c r="GK185" s="162"/>
      <c r="GL185" s="51"/>
      <c r="GM185" s="51"/>
      <c r="GN185" s="51"/>
      <c r="GO185" s="51"/>
      <c r="GP185" s="51"/>
      <c r="GQ185" s="57"/>
      <c r="GR185" s="51"/>
      <c r="GS185" s="51"/>
      <c r="GT185" s="96"/>
      <c r="GU185" s="96"/>
      <c r="GV185" s="51"/>
      <c r="GW185" s="51"/>
      <c r="GX185" s="51"/>
      <c r="GY185" s="51"/>
    </row>
    <row r="186" spans="192:207" ht="12.75">
      <c r="GJ186" s="162"/>
      <c r="GK186" s="162"/>
      <c r="GL186" s="51"/>
      <c r="GM186" s="51"/>
      <c r="GN186" s="51"/>
      <c r="GO186" s="51"/>
      <c r="GP186" s="51"/>
      <c r="GQ186" s="57"/>
      <c r="GR186" s="51"/>
      <c r="GS186" s="51"/>
      <c r="GT186" s="96"/>
      <c r="GU186" s="96"/>
      <c r="GV186" s="51"/>
      <c r="GW186" s="51"/>
      <c r="GX186" s="51"/>
      <c r="GY186" s="51"/>
    </row>
    <row r="187" spans="192:207" ht="12.75">
      <c r="GJ187" s="162"/>
      <c r="GK187" s="162"/>
      <c r="GL187" s="51"/>
      <c r="GM187" s="51"/>
      <c r="GN187" s="51"/>
      <c r="GO187" s="51"/>
      <c r="GP187" s="51"/>
      <c r="GQ187" s="57"/>
      <c r="GR187" s="51"/>
      <c r="GS187" s="51"/>
      <c r="GT187" s="96"/>
      <c r="GU187" s="96"/>
      <c r="GV187" s="51"/>
      <c r="GW187" s="51"/>
      <c r="GX187" s="51"/>
      <c r="GY187" s="51"/>
    </row>
    <row r="188" spans="192:207" ht="12.75">
      <c r="GJ188" s="162"/>
      <c r="GK188" s="162"/>
      <c r="GL188" s="51"/>
      <c r="GM188" s="51"/>
      <c r="GN188" s="51"/>
      <c r="GO188" s="51"/>
      <c r="GP188" s="51"/>
      <c r="GQ188" s="57"/>
      <c r="GR188" s="51"/>
      <c r="GS188" s="51"/>
      <c r="GT188" s="96"/>
      <c r="GU188" s="96"/>
      <c r="GV188" s="51"/>
      <c r="GW188" s="51"/>
      <c r="GX188" s="51"/>
      <c r="GY188" s="51"/>
    </row>
    <row r="189" spans="192:207" ht="12.75">
      <c r="GJ189" s="162"/>
      <c r="GK189" s="162"/>
      <c r="GL189" s="51"/>
      <c r="GM189" s="51"/>
      <c r="GN189" s="51"/>
      <c r="GO189" s="51"/>
      <c r="GP189" s="51"/>
      <c r="GQ189" s="57"/>
      <c r="GR189" s="51"/>
      <c r="GS189" s="51"/>
      <c r="GT189" s="96"/>
      <c r="GU189" s="96"/>
      <c r="GV189" s="51"/>
      <c r="GW189" s="51"/>
      <c r="GX189" s="51"/>
      <c r="GY189" s="51"/>
    </row>
    <row r="190" spans="192:207" ht="12.75">
      <c r="GJ190" s="162"/>
      <c r="GK190" s="162"/>
      <c r="GL190" s="51"/>
      <c r="GM190" s="51"/>
      <c r="GN190" s="51"/>
      <c r="GO190" s="51"/>
      <c r="GP190" s="51"/>
      <c r="GQ190" s="57"/>
      <c r="GR190" s="51"/>
      <c r="GS190" s="51"/>
      <c r="GT190" s="96"/>
      <c r="GU190" s="96"/>
      <c r="GV190" s="51"/>
      <c r="GW190" s="51"/>
      <c r="GX190" s="51"/>
      <c r="GY190" s="51"/>
    </row>
    <row r="191" spans="192:207" ht="12.75">
      <c r="GJ191" s="162"/>
      <c r="GK191" s="162"/>
      <c r="GL191" s="51"/>
      <c r="GM191" s="51"/>
      <c r="GN191" s="51"/>
      <c r="GO191" s="51"/>
      <c r="GP191" s="51"/>
      <c r="GQ191" s="57"/>
      <c r="GR191" s="51"/>
      <c r="GS191" s="51"/>
      <c r="GT191" s="96"/>
      <c r="GU191" s="96"/>
      <c r="GV191" s="51"/>
      <c r="GW191" s="51"/>
      <c r="GX191" s="51"/>
      <c r="GY191" s="51"/>
    </row>
    <row r="192" spans="192:207" ht="12.75">
      <c r="GJ192" s="162"/>
      <c r="GK192" s="162"/>
      <c r="GL192" s="51"/>
      <c r="GM192" s="51"/>
      <c r="GN192" s="51"/>
      <c r="GO192" s="51"/>
      <c r="GP192" s="51"/>
      <c r="GQ192" s="57"/>
      <c r="GR192" s="51"/>
      <c r="GS192" s="51"/>
      <c r="GT192" s="96"/>
      <c r="GU192" s="96"/>
      <c r="GV192" s="51"/>
      <c r="GW192" s="51"/>
      <c r="GX192" s="51"/>
      <c r="GY192" s="51"/>
    </row>
    <row r="193" spans="192:207" ht="12.75">
      <c r="GJ193" s="162"/>
      <c r="GK193" s="162"/>
      <c r="GL193" s="51"/>
      <c r="GM193" s="51"/>
      <c r="GN193" s="51"/>
      <c r="GO193" s="51"/>
      <c r="GP193" s="51"/>
      <c r="GQ193" s="57"/>
      <c r="GR193" s="51"/>
      <c r="GS193" s="51"/>
      <c r="GT193" s="96"/>
      <c r="GU193" s="96"/>
      <c r="GV193" s="51"/>
      <c r="GW193" s="51"/>
      <c r="GX193" s="51"/>
      <c r="GY193" s="51"/>
    </row>
    <row r="194" spans="192:207" ht="12.75">
      <c r="GJ194" s="162"/>
      <c r="GK194" s="162"/>
      <c r="GL194" s="51"/>
      <c r="GM194" s="51"/>
      <c r="GN194" s="51"/>
      <c r="GO194" s="51"/>
      <c r="GP194" s="51"/>
      <c r="GQ194" s="57"/>
      <c r="GR194" s="51"/>
      <c r="GS194" s="51"/>
      <c r="GT194" s="96"/>
      <c r="GU194" s="96"/>
      <c r="GV194" s="51"/>
      <c r="GW194" s="51"/>
      <c r="GX194" s="51"/>
      <c r="GY194" s="51"/>
    </row>
    <row r="195" spans="192:207" ht="12.75">
      <c r="GJ195" s="162"/>
      <c r="GK195" s="162"/>
      <c r="GL195" s="51"/>
      <c r="GM195" s="51"/>
      <c r="GN195" s="51"/>
      <c r="GO195" s="51"/>
      <c r="GP195" s="51"/>
      <c r="GQ195" s="57"/>
      <c r="GR195" s="51"/>
      <c r="GS195" s="51"/>
      <c r="GT195" s="96"/>
      <c r="GU195" s="96"/>
      <c r="GV195" s="51"/>
      <c r="GW195" s="51"/>
      <c r="GX195" s="51"/>
      <c r="GY195" s="51"/>
    </row>
    <row r="196" spans="192:207" ht="12.75">
      <c r="GJ196" s="162"/>
      <c r="GK196" s="162"/>
      <c r="GL196" s="51"/>
      <c r="GM196" s="51"/>
      <c r="GN196" s="51"/>
      <c r="GO196" s="51"/>
      <c r="GP196" s="51"/>
      <c r="GQ196" s="57"/>
      <c r="GR196" s="51"/>
      <c r="GS196" s="51"/>
      <c r="GT196" s="96"/>
      <c r="GU196" s="96"/>
      <c r="GV196" s="51"/>
      <c r="GW196" s="51"/>
      <c r="GX196" s="51"/>
      <c r="GY196" s="51"/>
    </row>
    <row r="197" spans="192:207" ht="12.75">
      <c r="GJ197" s="162"/>
      <c r="GK197" s="162"/>
      <c r="GL197" s="51"/>
      <c r="GM197" s="51"/>
      <c r="GN197" s="51"/>
      <c r="GO197" s="51"/>
      <c r="GP197" s="51"/>
      <c r="GQ197" s="57"/>
      <c r="GR197" s="51"/>
      <c r="GS197" s="51"/>
      <c r="GT197" s="96"/>
      <c r="GU197" s="96"/>
      <c r="GV197" s="51"/>
      <c r="GW197" s="51"/>
      <c r="GX197" s="51"/>
      <c r="GY197" s="51"/>
    </row>
    <row r="198" spans="192:207" ht="12.75">
      <c r="GJ198" s="162"/>
      <c r="GK198" s="162"/>
      <c r="GL198" s="51"/>
      <c r="GM198" s="51"/>
      <c r="GN198" s="51"/>
      <c r="GO198" s="51"/>
      <c r="GP198" s="51"/>
      <c r="GQ198" s="57"/>
      <c r="GR198" s="51"/>
      <c r="GS198" s="51"/>
      <c r="GT198" s="96"/>
      <c r="GU198" s="96"/>
      <c r="GV198" s="51"/>
      <c r="GW198" s="51"/>
      <c r="GX198" s="51"/>
      <c r="GY198" s="51"/>
    </row>
    <row r="199" spans="192:207" ht="12.75">
      <c r="GJ199" s="162"/>
      <c r="GK199" s="162"/>
      <c r="GL199" s="51"/>
      <c r="GM199" s="51"/>
      <c r="GN199" s="51"/>
      <c r="GO199" s="51"/>
      <c r="GP199" s="51"/>
      <c r="GQ199" s="57"/>
      <c r="GR199" s="51"/>
      <c r="GS199" s="51"/>
      <c r="GT199" s="96"/>
      <c r="GU199" s="96"/>
      <c r="GV199" s="51"/>
      <c r="GW199" s="51"/>
      <c r="GX199" s="51"/>
      <c r="GY199" s="51"/>
    </row>
    <row r="200" spans="192:207" ht="12.75">
      <c r="GJ200" s="162"/>
      <c r="GK200" s="162"/>
      <c r="GL200" s="51"/>
      <c r="GM200" s="51"/>
      <c r="GN200" s="51"/>
      <c r="GO200" s="51"/>
      <c r="GP200" s="51"/>
      <c r="GQ200" s="57"/>
      <c r="GR200" s="51"/>
      <c r="GS200" s="51"/>
      <c r="GT200" s="96"/>
      <c r="GU200" s="96"/>
      <c r="GV200" s="51"/>
      <c r="GW200" s="51"/>
      <c r="GX200" s="51"/>
      <c r="GY200" s="51"/>
    </row>
    <row r="201" spans="192:207" ht="12.75">
      <c r="GJ201" s="162"/>
      <c r="GK201" s="162"/>
      <c r="GL201" s="51"/>
      <c r="GM201" s="51"/>
      <c r="GN201" s="51"/>
      <c r="GO201" s="51"/>
      <c r="GP201" s="51"/>
      <c r="GQ201" s="57"/>
      <c r="GR201" s="51"/>
      <c r="GS201" s="51"/>
      <c r="GT201" s="96"/>
      <c r="GU201" s="96"/>
      <c r="GV201" s="51"/>
      <c r="GW201" s="51"/>
      <c r="GX201" s="51"/>
      <c r="GY201" s="51"/>
    </row>
    <row r="202" spans="192:207" ht="12.75">
      <c r="GJ202" s="162"/>
      <c r="GK202" s="162"/>
      <c r="GL202" s="51"/>
      <c r="GM202" s="51"/>
      <c r="GN202" s="51"/>
      <c r="GO202" s="51"/>
      <c r="GP202" s="51"/>
      <c r="GQ202" s="57"/>
      <c r="GR202" s="51"/>
      <c r="GS202" s="51"/>
      <c r="GT202" s="96"/>
      <c r="GU202" s="96"/>
      <c r="GV202" s="51"/>
      <c r="GW202" s="51"/>
      <c r="GX202" s="51"/>
      <c r="GY202" s="51"/>
    </row>
    <row r="203" spans="192:207" ht="12.75">
      <c r="GJ203" s="162"/>
      <c r="GK203" s="162"/>
      <c r="GL203" s="51"/>
      <c r="GM203" s="51"/>
      <c r="GN203" s="51"/>
      <c r="GO203" s="51"/>
      <c r="GP203" s="51"/>
      <c r="GQ203" s="57"/>
      <c r="GR203" s="51"/>
      <c r="GS203" s="51"/>
      <c r="GT203" s="96"/>
      <c r="GU203" s="96"/>
      <c r="GV203" s="51"/>
      <c r="GW203" s="51"/>
      <c r="GX203" s="51"/>
      <c r="GY203" s="51"/>
    </row>
    <row r="204" spans="192:207" ht="12.75">
      <c r="GJ204" s="162"/>
      <c r="GK204" s="162"/>
      <c r="GL204" s="51"/>
      <c r="GM204" s="51"/>
      <c r="GN204" s="51"/>
      <c r="GO204" s="51"/>
      <c r="GP204" s="51"/>
      <c r="GQ204" s="57"/>
      <c r="GR204" s="51"/>
      <c r="GS204" s="51"/>
      <c r="GT204" s="96"/>
      <c r="GU204" s="96"/>
      <c r="GV204" s="51"/>
      <c r="GW204" s="51"/>
      <c r="GX204" s="51"/>
      <c r="GY204" s="51"/>
    </row>
    <row r="205" spans="192:207" ht="12.75">
      <c r="GJ205" s="162"/>
      <c r="GK205" s="162"/>
      <c r="GL205" s="51"/>
      <c r="GM205" s="51"/>
      <c r="GN205" s="51"/>
      <c r="GO205" s="51"/>
      <c r="GP205" s="51"/>
      <c r="GQ205" s="57"/>
      <c r="GR205" s="51"/>
      <c r="GS205" s="51"/>
      <c r="GT205" s="96"/>
      <c r="GU205" s="96"/>
      <c r="GV205" s="51"/>
      <c r="GW205" s="51"/>
      <c r="GX205" s="51"/>
      <c r="GY205" s="51"/>
    </row>
    <row r="206" spans="192:207" ht="12.75">
      <c r="GJ206" s="162"/>
      <c r="GK206" s="162"/>
      <c r="GL206" s="51"/>
      <c r="GM206" s="51"/>
      <c r="GN206" s="51"/>
      <c r="GO206" s="51"/>
      <c r="GP206" s="51"/>
      <c r="GQ206" s="57"/>
      <c r="GR206" s="51"/>
      <c r="GS206" s="51"/>
      <c r="GT206" s="96"/>
      <c r="GU206" s="96"/>
      <c r="GV206" s="51"/>
      <c r="GW206" s="51"/>
      <c r="GX206" s="51"/>
      <c r="GY206" s="51"/>
    </row>
    <row r="207" spans="192:207" ht="12.75">
      <c r="GJ207" s="162"/>
      <c r="GK207" s="162"/>
      <c r="GL207" s="51"/>
      <c r="GM207" s="51"/>
      <c r="GN207" s="51"/>
      <c r="GO207" s="51"/>
      <c r="GP207" s="51"/>
      <c r="GQ207" s="57"/>
      <c r="GR207" s="51"/>
      <c r="GS207" s="51"/>
      <c r="GT207" s="96"/>
      <c r="GU207" s="96"/>
      <c r="GV207" s="51"/>
      <c r="GW207" s="51"/>
      <c r="GX207" s="51"/>
      <c r="GY207" s="51"/>
    </row>
    <row r="208" spans="192:207" ht="12.75">
      <c r="GJ208" s="162"/>
      <c r="GK208" s="162"/>
      <c r="GL208" s="51"/>
      <c r="GM208" s="51"/>
      <c r="GN208" s="51"/>
      <c r="GO208" s="51"/>
      <c r="GP208" s="51"/>
      <c r="GQ208" s="57"/>
      <c r="GR208" s="51"/>
      <c r="GS208" s="51"/>
      <c r="GT208" s="96"/>
      <c r="GU208" s="96"/>
      <c r="GV208" s="51"/>
      <c r="GW208" s="51"/>
      <c r="GX208" s="51"/>
      <c r="GY208" s="51"/>
    </row>
    <row r="209" spans="192:207" ht="12.75">
      <c r="GJ209" s="162"/>
      <c r="GK209" s="162"/>
      <c r="GL209" s="51"/>
      <c r="GM209" s="51"/>
      <c r="GN209" s="51"/>
      <c r="GO209" s="51"/>
      <c r="GP209" s="51"/>
      <c r="GQ209" s="57"/>
      <c r="GR209" s="51"/>
      <c r="GS209" s="51"/>
      <c r="GT209" s="96"/>
      <c r="GU209" s="96"/>
      <c r="GV209" s="51"/>
      <c r="GW209" s="51"/>
      <c r="GX209" s="51"/>
      <c r="GY209" s="51"/>
    </row>
    <row r="210" spans="192:207" ht="12.75">
      <c r="GJ210" s="162"/>
      <c r="GK210" s="162"/>
      <c r="GL210" s="51"/>
      <c r="GM210" s="51"/>
      <c r="GN210" s="51"/>
      <c r="GO210" s="51"/>
      <c r="GP210" s="51"/>
      <c r="GQ210" s="57"/>
      <c r="GR210" s="51"/>
      <c r="GS210" s="51"/>
      <c r="GT210" s="96"/>
      <c r="GU210" s="96"/>
      <c r="GV210" s="51"/>
      <c r="GW210" s="51"/>
      <c r="GX210" s="51"/>
      <c r="GY210" s="51"/>
    </row>
    <row r="211" spans="192:207" ht="12.75">
      <c r="GJ211" s="162"/>
      <c r="GK211" s="162"/>
      <c r="GL211" s="51"/>
      <c r="GM211" s="51"/>
      <c r="GN211" s="51"/>
      <c r="GO211" s="51"/>
      <c r="GP211" s="51"/>
      <c r="GQ211" s="57"/>
      <c r="GR211" s="51"/>
      <c r="GS211" s="51"/>
      <c r="GT211" s="96"/>
      <c r="GU211" s="96"/>
      <c r="GV211" s="51"/>
      <c r="GW211" s="51"/>
      <c r="GX211" s="51"/>
      <c r="GY211" s="51"/>
    </row>
    <row r="212" spans="192:207" ht="12.75">
      <c r="GJ212" s="162"/>
      <c r="GK212" s="162"/>
      <c r="GL212" s="51"/>
      <c r="GM212" s="51"/>
      <c r="GN212" s="51"/>
      <c r="GO212" s="51"/>
      <c r="GP212" s="51"/>
      <c r="GQ212" s="57"/>
      <c r="GR212" s="51"/>
      <c r="GS212" s="51"/>
      <c r="GT212" s="96"/>
      <c r="GU212" s="96"/>
      <c r="GV212" s="51"/>
      <c r="GW212" s="51"/>
      <c r="GX212" s="51"/>
      <c r="GY212" s="51"/>
    </row>
    <row r="213" spans="192:207" ht="12.75">
      <c r="GJ213" s="162"/>
      <c r="GK213" s="162"/>
      <c r="GL213" s="51"/>
      <c r="GM213" s="51"/>
      <c r="GN213" s="51"/>
      <c r="GO213" s="51"/>
      <c r="GP213" s="51"/>
      <c r="GQ213" s="57"/>
      <c r="GR213" s="51"/>
      <c r="GS213" s="51"/>
      <c r="GT213" s="96"/>
      <c r="GU213" s="96"/>
      <c r="GV213" s="51"/>
      <c r="GW213" s="51"/>
      <c r="GX213" s="51"/>
      <c r="GY213" s="51"/>
    </row>
    <row r="214" spans="192:207" ht="12.75">
      <c r="GJ214" s="162"/>
      <c r="GK214" s="162"/>
      <c r="GL214" s="51"/>
      <c r="GM214" s="51"/>
      <c r="GN214" s="51"/>
      <c r="GO214" s="51"/>
      <c r="GP214" s="51"/>
      <c r="GQ214" s="57"/>
      <c r="GR214" s="51"/>
      <c r="GS214" s="51"/>
      <c r="GT214" s="96"/>
      <c r="GU214" s="96"/>
      <c r="GV214" s="51"/>
      <c r="GW214" s="51"/>
      <c r="GX214" s="51"/>
      <c r="GY214" s="51"/>
    </row>
    <row r="215" spans="192:207" ht="12.75">
      <c r="GJ215" s="162"/>
      <c r="GK215" s="162"/>
      <c r="GL215" s="51"/>
      <c r="GM215" s="51"/>
      <c r="GN215" s="51"/>
      <c r="GO215" s="51"/>
      <c r="GP215" s="51"/>
      <c r="GQ215" s="57"/>
      <c r="GR215" s="51"/>
      <c r="GS215" s="51"/>
      <c r="GT215" s="96"/>
      <c r="GU215" s="96"/>
      <c r="GV215" s="51"/>
      <c r="GW215" s="51"/>
      <c r="GX215" s="51"/>
      <c r="GY215" s="51"/>
    </row>
    <row r="216" spans="192:207" ht="12.75">
      <c r="GJ216" s="162"/>
      <c r="GK216" s="162"/>
      <c r="GL216" s="51"/>
      <c r="GM216" s="51"/>
      <c r="GN216" s="51"/>
      <c r="GO216" s="51"/>
      <c r="GP216" s="51"/>
      <c r="GQ216" s="57"/>
      <c r="GR216" s="51"/>
      <c r="GS216" s="51"/>
      <c r="GT216" s="96"/>
      <c r="GU216" s="96"/>
      <c r="GV216" s="51"/>
      <c r="GW216" s="51"/>
      <c r="GX216" s="51"/>
      <c r="GY216" s="51"/>
    </row>
    <row r="217" spans="192:207" ht="12.75">
      <c r="GJ217" s="162"/>
      <c r="GK217" s="162"/>
      <c r="GL217" s="51"/>
      <c r="GM217" s="51"/>
      <c r="GN217" s="51"/>
      <c r="GO217" s="51"/>
      <c r="GP217" s="51"/>
      <c r="GQ217" s="57"/>
      <c r="GR217" s="51"/>
      <c r="GS217" s="51"/>
      <c r="GT217" s="96"/>
      <c r="GU217" s="96"/>
      <c r="GV217" s="51"/>
      <c r="GW217" s="51"/>
      <c r="GX217" s="51"/>
      <c r="GY217" s="51"/>
    </row>
    <row r="218" spans="192:207" ht="12.75">
      <c r="GJ218" s="162"/>
      <c r="GK218" s="162"/>
      <c r="GL218" s="51"/>
      <c r="GM218" s="51"/>
      <c r="GN218" s="51"/>
      <c r="GO218" s="51"/>
      <c r="GP218" s="51"/>
      <c r="GQ218" s="57"/>
      <c r="GR218" s="51"/>
      <c r="GS218" s="51"/>
      <c r="GT218" s="96"/>
      <c r="GU218" s="96"/>
      <c r="GV218" s="51"/>
      <c r="GW218" s="51"/>
      <c r="GX218" s="51"/>
      <c r="GY218" s="51"/>
    </row>
    <row r="219" spans="192:207" ht="12.75">
      <c r="GJ219" s="162"/>
      <c r="GK219" s="162"/>
      <c r="GL219" s="51"/>
      <c r="GM219" s="51"/>
      <c r="GN219" s="51"/>
      <c r="GO219" s="51"/>
      <c r="GP219" s="51"/>
      <c r="GQ219" s="57"/>
      <c r="GR219" s="51"/>
      <c r="GS219" s="51"/>
      <c r="GT219" s="96"/>
      <c r="GU219" s="96"/>
      <c r="GV219" s="51"/>
      <c r="GW219" s="51"/>
      <c r="GX219" s="51"/>
      <c r="GY219" s="51"/>
    </row>
    <row r="220" spans="192:207" ht="12.75">
      <c r="GJ220" s="162"/>
      <c r="GK220" s="162"/>
      <c r="GL220" s="51"/>
      <c r="GM220" s="51"/>
      <c r="GN220" s="51"/>
      <c r="GO220" s="51"/>
      <c r="GP220" s="51"/>
      <c r="GQ220" s="57"/>
      <c r="GR220" s="51"/>
      <c r="GS220" s="51"/>
      <c r="GT220" s="96"/>
      <c r="GU220" s="96"/>
      <c r="GV220" s="51"/>
      <c r="GW220" s="51"/>
      <c r="GX220" s="51"/>
      <c r="GY220" s="51"/>
    </row>
    <row r="221" spans="192:207" ht="12.75">
      <c r="GJ221" s="162"/>
      <c r="GK221" s="162"/>
      <c r="GL221" s="51"/>
      <c r="GM221" s="51"/>
      <c r="GN221" s="51"/>
      <c r="GO221" s="51"/>
      <c r="GP221" s="51"/>
      <c r="GQ221" s="57"/>
      <c r="GR221" s="51"/>
      <c r="GS221" s="51"/>
      <c r="GT221" s="96"/>
      <c r="GU221" s="96"/>
      <c r="GV221" s="51"/>
      <c r="GW221" s="51"/>
      <c r="GX221" s="51"/>
      <c r="GY221" s="51"/>
    </row>
    <row r="222" spans="192:207" ht="12.75">
      <c r="GJ222" s="162"/>
      <c r="GK222" s="162"/>
      <c r="GL222" s="51"/>
      <c r="GM222" s="51"/>
      <c r="GN222" s="51"/>
      <c r="GO222" s="51"/>
      <c r="GP222" s="51"/>
      <c r="GQ222" s="57"/>
      <c r="GR222" s="51"/>
      <c r="GS222" s="51"/>
      <c r="GT222" s="96"/>
      <c r="GU222" s="96"/>
      <c r="GV222" s="51"/>
      <c r="GW222" s="51"/>
      <c r="GX222" s="51"/>
      <c r="GY222" s="51"/>
    </row>
    <row r="223" spans="192:207" ht="12.75">
      <c r="GJ223" s="162"/>
      <c r="GK223" s="162"/>
      <c r="GL223" s="51"/>
      <c r="GM223" s="51"/>
      <c r="GN223" s="51"/>
      <c r="GO223" s="51"/>
      <c r="GP223" s="51"/>
      <c r="GQ223" s="57"/>
      <c r="GR223" s="51"/>
      <c r="GS223" s="51"/>
      <c r="GT223" s="96"/>
      <c r="GU223" s="96"/>
      <c r="GV223" s="51"/>
      <c r="GW223" s="51"/>
      <c r="GX223" s="51"/>
      <c r="GY223" s="51"/>
    </row>
    <row r="224" spans="192:207" ht="12.75">
      <c r="GJ224" s="162"/>
      <c r="GK224" s="162"/>
      <c r="GL224" s="51"/>
      <c r="GM224" s="51"/>
      <c r="GN224" s="51"/>
      <c r="GO224" s="51"/>
      <c r="GP224" s="51"/>
      <c r="GQ224" s="57"/>
      <c r="GR224" s="51"/>
      <c r="GS224" s="51"/>
      <c r="GT224" s="96"/>
      <c r="GU224" s="96"/>
      <c r="GV224" s="51"/>
      <c r="GW224" s="51"/>
      <c r="GX224" s="51"/>
      <c r="GY224" s="51"/>
    </row>
    <row r="225" spans="192:207" ht="12.75">
      <c r="GJ225" s="162"/>
      <c r="GK225" s="162"/>
      <c r="GL225" s="51"/>
      <c r="GM225" s="51"/>
      <c r="GN225" s="51"/>
      <c r="GO225" s="51"/>
      <c r="GP225" s="51"/>
      <c r="GQ225" s="57"/>
      <c r="GR225" s="51"/>
      <c r="GS225" s="51"/>
      <c r="GT225" s="96"/>
      <c r="GU225" s="96"/>
      <c r="GV225" s="51"/>
      <c r="GW225" s="51"/>
      <c r="GX225" s="51"/>
      <c r="GY225" s="51"/>
    </row>
    <row r="226" spans="192:207" ht="12.75">
      <c r="GJ226" s="162"/>
      <c r="GK226" s="162"/>
      <c r="GL226" s="51"/>
      <c r="GM226" s="51"/>
      <c r="GN226" s="51"/>
      <c r="GO226" s="51"/>
      <c r="GP226" s="51"/>
      <c r="GQ226" s="57"/>
      <c r="GR226" s="51"/>
      <c r="GS226" s="51"/>
      <c r="GT226" s="96"/>
      <c r="GU226" s="96"/>
      <c r="GV226" s="51"/>
      <c r="GW226" s="51"/>
      <c r="GX226" s="51"/>
      <c r="GY226" s="51"/>
    </row>
    <row r="227" spans="192:207" ht="12.75">
      <c r="GJ227" s="162"/>
      <c r="GK227" s="162"/>
      <c r="GL227" s="51"/>
      <c r="GM227" s="51"/>
      <c r="GN227" s="51"/>
      <c r="GO227" s="51"/>
      <c r="GP227" s="51"/>
      <c r="GQ227" s="57"/>
      <c r="GR227" s="51"/>
      <c r="GS227" s="51"/>
      <c r="GT227" s="96"/>
      <c r="GU227" s="96"/>
      <c r="GV227" s="51"/>
      <c r="GW227" s="51"/>
      <c r="GX227" s="51"/>
      <c r="GY227" s="51"/>
    </row>
    <row r="228" spans="192:207" ht="12.75">
      <c r="GJ228" s="162"/>
      <c r="GK228" s="162"/>
      <c r="GL228" s="51"/>
      <c r="GM228" s="51"/>
      <c r="GN228" s="51"/>
      <c r="GO228" s="51"/>
      <c r="GP228" s="51"/>
      <c r="GQ228" s="57"/>
      <c r="GR228" s="51"/>
      <c r="GS228" s="51"/>
      <c r="GT228" s="96"/>
      <c r="GU228" s="96"/>
      <c r="GV228" s="51"/>
      <c r="GW228" s="51"/>
      <c r="GX228" s="51"/>
      <c r="GY228" s="51"/>
    </row>
    <row r="229" spans="192:207" ht="12.75">
      <c r="GJ229" s="162"/>
      <c r="GK229" s="162"/>
      <c r="GL229" s="51"/>
      <c r="GM229" s="51"/>
      <c r="GN229" s="51"/>
      <c r="GO229" s="51"/>
      <c r="GP229" s="51"/>
      <c r="GQ229" s="57"/>
      <c r="GR229" s="51"/>
      <c r="GS229" s="51"/>
      <c r="GT229" s="96"/>
      <c r="GU229" s="96"/>
      <c r="GV229" s="51"/>
      <c r="GW229" s="51"/>
      <c r="GX229" s="51"/>
      <c r="GY229" s="51"/>
    </row>
    <row r="230" spans="192:207" ht="12.75">
      <c r="GJ230" s="162"/>
      <c r="GK230" s="162"/>
      <c r="GL230" s="51"/>
      <c r="GM230" s="51"/>
      <c r="GN230" s="51"/>
      <c r="GO230" s="51"/>
      <c r="GP230" s="51"/>
      <c r="GQ230" s="57"/>
      <c r="GR230" s="51"/>
      <c r="GS230" s="51"/>
      <c r="GT230" s="96"/>
      <c r="GU230" s="96"/>
      <c r="GV230" s="51"/>
      <c r="GW230" s="51"/>
      <c r="GX230" s="51"/>
      <c r="GY230" s="51"/>
    </row>
    <row r="231" spans="192:207" ht="12.75">
      <c r="GJ231" s="162"/>
      <c r="GK231" s="162"/>
      <c r="GL231" s="51"/>
      <c r="GM231" s="51"/>
      <c r="GN231" s="51"/>
      <c r="GO231" s="51"/>
      <c r="GP231" s="51"/>
      <c r="GQ231" s="57"/>
      <c r="GR231" s="51"/>
      <c r="GS231" s="51"/>
      <c r="GT231" s="96"/>
      <c r="GU231" s="96"/>
      <c r="GV231" s="51"/>
      <c r="GW231" s="51"/>
      <c r="GX231" s="51"/>
      <c r="GY231" s="51"/>
    </row>
    <row r="232" spans="192:207" ht="12.75">
      <c r="GJ232" s="162"/>
      <c r="GK232" s="162"/>
      <c r="GL232" s="51"/>
      <c r="GM232" s="51"/>
      <c r="GN232" s="51"/>
      <c r="GO232" s="51"/>
      <c r="GP232" s="51"/>
      <c r="GQ232" s="57"/>
      <c r="GR232" s="51"/>
      <c r="GS232" s="51"/>
      <c r="GT232" s="96"/>
      <c r="GU232" s="96"/>
      <c r="GV232" s="51"/>
      <c r="GW232" s="51"/>
      <c r="GX232" s="51"/>
      <c r="GY232" s="51"/>
    </row>
    <row r="233" spans="192:207" ht="12.75">
      <c r="GJ233" s="162"/>
      <c r="GK233" s="162"/>
      <c r="GL233" s="51"/>
      <c r="GM233" s="51"/>
      <c r="GN233" s="51"/>
      <c r="GO233" s="51"/>
      <c r="GP233" s="51"/>
      <c r="GQ233" s="57"/>
      <c r="GR233" s="51"/>
      <c r="GS233" s="51"/>
      <c r="GT233" s="96"/>
      <c r="GU233" s="96"/>
      <c r="GV233" s="51"/>
      <c r="GW233" s="51"/>
      <c r="GX233" s="51"/>
      <c r="GY233" s="51"/>
    </row>
    <row r="234" spans="192:207" ht="12.75">
      <c r="GJ234" s="162"/>
      <c r="GK234" s="162"/>
      <c r="GL234" s="51"/>
      <c r="GM234" s="51"/>
      <c r="GN234" s="51"/>
      <c r="GO234" s="51"/>
      <c r="GP234" s="51"/>
      <c r="GQ234" s="57"/>
      <c r="GR234" s="51"/>
      <c r="GS234" s="51"/>
      <c r="GT234" s="96"/>
      <c r="GU234" s="96"/>
      <c r="GV234" s="51"/>
      <c r="GW234" s="51"/>
      <c r="GX234" s="51"/>
      <c r="GY234" s="51"/>
    </row>
    <row r="235" spans="192:207" ht="12.75">
      <c r="GJ235" s="162"/>
      <c r="GK235" s="162"/>
      <c r="GL235" s="51"/>
      <c r="GM235" s="51"/>
      <c r="GN235" s="51"/>
      <c r="GO235" s="51"/>
      <c r="GP235" s="51"/>
      <c r="GQ235" s="57"/>
      <c r="GR235" s="51"/>
      <c r="GS235" s="51"/>
      <c r="GT235" s="96"/>
      <c r="GU235" s="96"/>
      <c r="GV235" s="51"/>
      <c r="GW235" s="51"/>
      <c r="GX235" s="51"/>
      <c r="GY235" s="51"/>
    </row>
    <row r="236" spans="192:207" ht="12.75">
      <c r="GJ236" s="162"/>
      <c r="GK236" s="162"/>
      <c r="GL236" s="51"/>
      <c r="GM236" s="51"/>
      <c r="GN236" s="51"/>
      <c r="GO236" s="51"/>
      <c r="GP236" s="51"/>
      <c r="GQ236" s="57"/>
      <c r="GR236" s="51"/>
      <c r="GS236" s="51"/>
      <c r="GT236" s="96"/>
      <c r="GU236" s="96"/>
      <c r="GV236" s="51"/>
      <c r="GW236" s="51"/>
      <c r="GX236" s="51"/>
      <c r="GY236" s="51"/>
    </row>
    <row r="237" spans="192:207" ht="12.75">
      <c r="GJ237" s="162"/>
      <c r="GK237" s="162"/>
      <c r="GL237" s="51"/>
      <c r="GM237" s="51"/>
      <c r="GN237" s="51"/>
      <c r="GO237" s="51"/>
      <c r="GP237" s="51"/>
      <c r="GQ237" s="57"/>
      <c r="GR237" s="51"/>
      <c r="GS237" s="51"/>
      <c r="GT237" s="96"/>
      <c r="GU237" s="96"/>
      <c r="GV237" s="51"/>
      <c r="GW237" s="51"/>
      <c r="GX237" s="51"/>
      <c r="GY237" s="51"/>
    </row>
    <row r="238" spans="192:207" ht="12.75">
      <c r="GJ238" s="162"/>
      <c r="GK238" s="162"/>
      <c r="GL238" s="51"/>
      <c r="GM238" s="51"/>
      <c r="GN238" s="51"/>
      <c r="GO238" s="51"/>
      <c r="GP238" s="51"/>
      <c r="GQ238" s="57"/>
      <c r="GR238" s="51"/>
      <c r="GS238" s="51"/>
      <c r="GT238" s="96"/>
      <c r="GU238" s="96"/>
      <c r="GV238" s="51"/>
      <c r="GW238" s="51"/>
      <c r="GX238" s="51"/>
      <c r="GY238" s="51"/>
    </row>
    <row r="239" spans="192:207" ht="12.75">
      <c r="GJ239" s="162"/>
      <c r="GK239" s="162"/>
      <c r="GL239" s="51"/>
      <c r="GM239" s="51"/>
      <c r="GN239" s="51"/>
      <c r="GO239" s="51"/>
      <c r="GP239" s="51"/>
      <c r="GQ239" s="57"/>
      <c r="GR239" s="51"/>
      <c r="GS239" s="51"/>
      <c r="GT239" s="96"/>
      <c r="GU239" s="96"/>
      <c r="GV239" s="51"/>
      <c r="GW239" s="51"/>
      <c r="GX239" s="51"/>
      <c r="GY239" s="51"/>
    </row>
    <row r="240" spans="192:207" ht="12.75">
      <c r="GJ240" s="162"/>
      <c r="GK240" s="162"/>
      <c r="GL240" s="51"/>
      <c r="GM240" s="51"/>
      <c r="GN240" s="51"/>
      <c r="GO240" s="51"/>
      <c r="GP240" s="51"/>
      <c r="GQ240" s="57"/>
      <c r="GR240" s="51"/>
      <c r="GS240" s="51"/>
      <c r="GT240" s="96"/>
      <c r="GU240" s="96"/>
      <c r="GV240" s="51"/>
      <c r="GW240" s="51"/>
      <c r="GX240" s="51"/>
      <c r="GY240" s="51"/>
    </row>
    <row r="241" spans="192:207" ht="12.75">
      <c r="GJ241" s="162"/>
      <c r="GK241" s="162"/>
      <c r="GL241" s="51"/>
      <c r="GM241" s="51"/>
      <c r="GN241" s="51"/>
      <c r="GO241" s="51"/>
      <c r="GP241" s="51"/>
      <c r="GQ241" s="57"/>
      <c r="GR241" s="51"/>
      <c r="GS241" s="51"/>
      <c r="GT241" s="96"/>
      <c r="GU241" s="96"/>
      <c r="GV241" s="51"/>
      <c r="GW241" s="51"/>
      <c r="GX241" s="51"/>
      <c r="GY241" s="51"/>
    </row>
    <row r="242" spans="192:207" ht="12.75">
      <c r="GJ242" s="162"/>
      <c r="GK242" s="162"/>
      <c r="GL242" s="51"/>
      <c r="GM242" s="51"/>
      <c r="GN242" s="51"/>
      <c r="GO242" s="51"/>
      <c r="GP242" s="51"/>
      <c r="GQ242" s="57"/>
      <c r="GR242" s="51"/>
      <c r="GS242" s="51"/>
      <c r="GT242" s="96"/>
      <c r="GU242" s="96"/>
      <c r="GV242" s="51"/>
      <c r="GW242" s="51"/>
      <c r="GX242" s="51"/>
      <c r="GY242" s="51"/>
    </row>
    <row r="243" spans="192:207" ht="12.75">
      <c r="GJ243" s="162"/>
      <c r="GK243" s="162"/>
      <c r="GL243" s="51"/>
      <c r="GM243" s="51"/>
      <c r="GN243" s="51"/>
      <c r="GO243" s="51"/>
      <c r="GP243" s="51"/>
      <c r="GQ243" s="57"/>
      <c r="GR243" s="51"/>
      <c r="GS243" s="51"/>
      <c r="GT243" s="96"/>
      <c r="GU243" s="96"/>
      <c r="GV243" s="51"/>
      <c r="GW243" s="51"/>
      <c r="GX243" s="51"/>
      <c r="GY243" s="51"/>
    </row>
    <row r="244" spans="192:207" ht="12.75">
      <c r="GJ244" s="162"/>
      <c r="GK244" s="162"/>
      <c r="GL244" s="51"/>
      <c r="GM244" s="51"/>
      <c r="GN244" s="51"/>
      <c r="GO244" s="51"/>
      <c r="GP244" s="51"/>
      <c r="GQ244" s="57"/>
      <c r="GR244" s="51"/>
      <c r="GS244" s="51"/>
      <c r="GT244" s="96"/>
      <c r="GU244" s="96"/>
      <c r="GV244" s="51"/>
      <c r="GW244" s="51"/>
      <c r="GX244" s="51"/>
      <c r="GY244" s="51"/>
    </row>
    <row r="245" spans="192:207" ht="12.75">
      <c r="GJ245" s="162"/>
      <c r="GK245" s="162"/>
      <c r="GL245" s="51"/>
      <c r="GM245" s="51"/>
      <c r="GN245" s="51"/>
      <c r="GO245" s="51"/>
      <c r="GP245" s="51"/>
      <c r="GQ245" s="57"/>
      <c r="GR245" s="51"/>
      <c r="GS245" s="51"/>
      <c r="GT245" s="96"/>
      <c r="GU245" s="96"/>
      <c r="GV245" s="51"/>
      <c r="GW245" s="51"/>
      <c r="GX245" s="51"/>
      <c r="GY245" s="51"/>
    </row>
    <row r="246" spans="192:207" ht="12.75">
      <c r="GJ246" s="162"/>
      <c r="GK246" s="162"/>
      <c r="GL246" s="51"/>
      <c r="GM246" s="51"/>
      <c r="GN246" s="51"/>
      <c r="GO246" s="51"/>
      <c r="GP246" s="51"/>
      <c r="GQ246" s="57"/>
      <c r="GR246" s="51"/>
      <c r="GS246" s="51"/>
      <c r="GT246" s="96"/>
      <c r="GU246" s="96"/>
      <c r="GV246" s="51"/>
      <c r="GW246" s="51"/>
      <c r="GX246" s="51"/>
      <c r="GY246" s="51"/>
    </row>
    <row r="247" spans="192:207" ht="12.75">
      <c r="GJ247" s="162"/>
      <c r="GK247" s="162"/>
      <c r="GL247" s="51"/>
      <c r="GM247" s="51"/>
      <c r="GN247" s="51"/>
      <c r="GO247" s="51"/>
      <c r="GP247" s="51"/>
      <c r="GQ247" s="57"/>
      <c r="GR247" s="51"/>
      <c r="GS247" s="51"/>
      <c r="GT247" s="96"/>
      <c r="GU247" s="96"/>
      <c r="GV247" s="51"/>
      <c r="GW247" s="51"/>
      <c r="GX247" s="51"/>
      <c r="GY247" s="51"/>
    </row>
    <row r="248" spans="192:207" ht="12.75">
      <c r="GJ248" s="162"/>
      <c r="GK248" s="162"/>
      <c r="GL248" s="51"/>
      <c r="GM248" s="51"/>
      <c r="GN248" s="51"/>
      <c r="GO248" s="51"/>
      <c r="GP248" s="51"/>
      <c r="GQ248" s="57"/>
      <c r="GR248" s="51"/>
      <c r="GS248" s="51"/>
      <c r="GT248" s="96"/>
      <c r="GU248" s="96"/>
      <c r="GV248" s="51"/>
      <c r="GW248" s="51"/>
      <c r="GX248" s="51"/>
      <c r="GY248" s="51"/>
    </row>
    <row r="249" spans="192:207" ht="12.75">
      <c r="GJ249" s="162"/>
      <c r="GK249" s="162"/>
      <c r="GL249" s="51"/>
      <c r="GM249" s="51"/>
      <c r="GN249" s="51"/>
      <c r="GO249" s="51"/>
      <c r="GP249" s="51"/>
      <c r="GQ249" s="57"/>
      <c r="GR249" s="51"/>
      <c r="GS249" s="51"/>
      <c r="GT249" s="96"/>
      <c r="GU249" s="96"/>
      <c r="GV249" s="51"/>
      <c r="GW249" s="51"/>
      <c r="GX249" s="51"/>
      <c r="GY249" s="51"/>
    </row>
    <row r="250" spans="192:207" ht="12.75">
      <c r="GJ250" s="162"/>
      <c r="GK250" s="162"/>
      <c r="GL250" s="51"/>
      <c r="GM250" s="51"/>
      <c r="GN250" s="51"/>
      <c r="GO250" s="51"/>
      <c r="GP250" s="51"/>
      <c r="GQ250" s="57"/>
      <c r="GR250" s="51"/>
      <c r="GS250" s="51"/>
      <c r="GT250" s="96"/>
      <c r="GU250" s="96"/>
      <c r="GV250" s="51"/>
      <c r="GW250" s="51"/>
      <c r="GX250" s="51"/>
      <c r="GY250" s="51"/>
    </row>
    <row r="251" spans="192:207" ht="12.75">
      <c r="GJ251" s="162"/>
      <c r="GK251" s="162"/>
      <c r="GL251" s="51"/>
      <c r="GM251" s="51"/>
      <c r="GN251" s="51"/>
      <c r="GO251" s="51"/>
      <c r="GP251" s="51"/>
      <c r="GQ251" s="57"/>
      <c r="GR251" s="51"/>
      <c r="GS251" s="51"/>
      <c r="GT251" s="96"/>
      <c r="GU251" s="96"/>
      <c r="GV251" s="51"/>
      <c r="GW251" s="51"/>
      <c r="GX251" s="51"/>
      <c r="GY251" s="51"/>
    </row>
    <row r="252" spans="192:207" ht="12.75">
      <c r="GJ252" s="162"/>
      <c r="GK252" s="162"/>
      <c r="GL252" s="51"/>
      <c r="GM252" s="51"/>
      <c r="GN252" s="51"/>
      <c r="GO252" s="51"/>
      <c r="GP252" s="51"/>
      <c r="GQ252" s="57"/>
      <c r="GR252" s="51"/>
      <c r="GS252" s="51"/>
      <c r="GT252" s="96"/>
      <c r="GU252" s="96"/>
      <c r="GV252" s="51"/>
      <c r="GW252" s="51"/>
      <c r="GX252" s="51"/>
      <c r="GY252" s="51"/>
    </row>
    <row r="253" spans="192:207" ht="12.75">
      <c r="GJ253" s="162"/>
      <c r="GK253" s="162"/>
      <c r="GL253" s="51"/>
      <c r="GM253" s="51"/>
      <c r="GN253" s="51"/>
      <c r="GO253" s="51"/>
      <c r="GP253" s="51"/>
      <c r="GQ253" s="57"/>
      <c r="GR253" s="51"/>
      <c r="GS253" s="51"/>
      <c r="GT253" s="96"/>
      <c r="GU253" s="96"/>
      <c r="GV253" s="51"/>
      <c r="GW253" s="51"/>
      <c r="GX253" s="51"/>
      <c r="GY253" s="51"/>
    </row>
    <row r="254" spans="192:207" ht="12.75">
      <c r="GJ254" s="162"/>
      <c r="GK254" s="162"/>
      <c r="GL254" s="51"/>
      <c r="GM254" s="51"/>
      <c r="GN254" s="51"/>
      <c r="GO254" s="51"/>
      <c r="GP254" s="51"/>
      <c r="GQ254" s="57"/>
      <c r="GR254" s="51"/>
      <c r="GS254" s="51"/>
      <c r="GT254" s="96"/>
      <c r="GU254" s="96"/>
      <c r="GV254" s="51"/>
      <c r="GW254" s="51"/>
      <c r="GX254" s="51"/>
      <c r="GY254" s="51"/>
    </row>
    <row r="255" spans="192:207" ht="12.75">
      <c r="GJ255" s="162"/>
      <c r="GK255" s="162"/>
      <c r="GL255" s="51"/>
      <c r="GM255" s="51"/>
      <c r="GN255" s="51"/>
      <c r="GO255" s="51"/>
      <c r="GP255" s="51"/>
      <c r="GQ255" s="57"/>
      <c r="GR255" s="51"/>
      <c r="GS255" s="51"/>
      <c r="GT255" s="96"/>
      <c r="GU255" s="96"/>
      <c r="GV255" s="51"/>
      <c r="GW255" s="51"/>
      <c r="GX255" s="51"/>
      <c r="GY255" s="51"/>
    </row>
    <row r="256" spans="192:207" ht="12.75">
      <c r="GJ256" s="162"/>
      <c r="GK256" s="162"/>
      <c r="GL256" s="51"/>
      <c r="GM256" s="51"/>
      <c r="GN256" s="51"/>
      <c r="GO256" s="51"/>
      <c r="GP256" s="51"/>
      <c r="GQ256" s="57"/>
      <c r="GR256" s="51"/>
      <c r="GS256" s="51"/>
      <c r="GT256" s="96"/>
      <c r="GU256" s="96"/>
      <c r="GV256" s="51"/>
      <c r="GW256" s="51"/>
      <c r="GX256" s="51"/>
      <c r="GY256" s="51"/>
    </row>
    <row r="257" spans="192:207" ht="12.75">
      <c r="GJ257" s="162"/>
      <c r="GK257" s="162"/>
      <c r="GL257" s="51"/>
      <c r="GM257" s="51"/>
      <c r="GN257" s="51"/>
      <c r="GO257" s="51"/>
      <c r="GP257" s="51"/>
      <c r="GQ257" s="57"/>
      <c r="GR257" s="51"/>
      <c r="GS257" s="51"/>
      <c r="GT257" s="96"/>
      <c r="GU257" s="96"/>
      <c r="GV257" s="51"/>
      <c r="GW257" s="51"/>
      <c r="GX257" s="51"/>
      <c r="GY257" s="51"/>
    </row>
    <row r="258" spans="192:207" ht="12.75">
      <c r="GJ258" s="162"/>
      <c r="GK258" s="162"/>
      <c r="GL258" s="51"/>
      <c r="GM258" s="51"/>
      <c r="GN258" s="51"/>
      <c r="GO258" s="51"/>
      <c r="GP258" s="51"/>
      <c r="GQ258" s="57"/>
      <c r="GR258" s="51"/>
      <c r="GS258" s="51"/>
      <c r="GT258" s="96"/>
      <c r="GU258" s="96"/>
      <c r="GV258" s="51"/>
      <c r="GW258" s="51"/>
      <c r="GX258" s="51"/>
      <c r="GY258" s="51"/>
    </row>
    <row r="259" spans="192:207" ht="12.75">
      <c r="GJ259" s="162"/>
      <c r="GK259" s="162"/>
      <c r="GL259" s="51"/>
      <c r="GM259" s="51"/>
      <c r="GN259" s="51"/>
      <c r="GO259" s="51"/>
      <c r="GP259" s="51"/>
      <c r="GQ259" s="57"/>
      <c r="GR259" s="51"/>
      <c r="GS259" s="51"/>
      <c r="GT259" s="96"/>
      <c r="GU259" s="96"/>
      <c r="GV259" s="51"/>
      <c r="GW259" s="51"/>
      <c r="GX259" s="51"/>
      <c r="GY259" s="51"/>
    </row>
    <row r="260" spans="192:207" ht="12.75">
      <c r="GJ260" s="162"/>
      <c r="GK260" s="162"/>
      <c r="GL260" s="51"/>
      <c r="GM260" s="51"/>
      <c r="GN260" s="51"/>
      <c r="GO260" s="51"/>
      <c r="GP260" s="51"/>
      <c r="GQ260" s="57"/>
      <c r="GR260" s="51"/>
      <c r="GS260" s="51"/>
      <c r="GT260" s="96"/>
      <c r="GU260" s="96"/>
      <c r="GV260" s="51"/>
      <c r="GW260" s="51"/>
      <c r="GX260" s="51"/>
      <c r="GY260" s="51"/>
    </row>
    <row r="261" spans="192:207" ht="12.75">
      <c r="GJ261" s="162"/>
      <c r="GK261" s="162"/>
      <c r="GL261" s="51"/>
      <c r="GM261" s="51"/>
      <c r="GN261" s="51"/>
      <c r="GO261" s="51"/>
      <c r="GP261" s="51"/>
      <c r="GQ261" s="57"/>
      <c r="GR261" s="51"/>
      <c r="GS261" s="51"/>
      <c r="GT261" s="96"/>
      <c r="GU261" s="96"/>
      <c r="GV261" s="51"/>
      <c r="GW261" s="51"/>
      <c r="GX261" s="51"/>
      <c r="GY261" s="51"/>
    </row>
    <row r="262" spans="192:207" ht="12.75">
      <c r="GJ262" s="162"/>
      <c r="GK262" s="162"/>
      <c r="GL262" s="51"/>
      <c r="GM262" s="51"/>
      <c r="GN262" s="51"/>
      <c r="GO262" s="51"/>
      <c r="GP262" s="51"/>
      <c r="GQ262" s="57"/>
      <c r="GR262" s="51"/>
      <c r="GS262" s="51"/>
      <c r="GT262" s="96"/>
      <c r="GU262" s="96"/>
      <c r="GV262" s="51"/>
      <c r="GW262" s="51"/>
      <c r="GX262" s="51"/>
      <c r="GY262" s="51"/>
    </row>
    <row r="263" spans="192:207" ht="12.75">
      <c r="GJ263" s="162"/>
      <c r="GK263" s="162"/>
      <c r="GL263" s="51"/>
      <c r="GM263" s="51"/>
      <c r="GN263" s="51"/>
      <c r="GO263" s="51"/>
      <c r="GP263" s="51"/>
      <c r="GQ263" s="57"/>
      <c r="GR263" s="51"/>
      <c r="GS263" s="51"/>
      <c r="GT263" s="96"/>
      <c r="GU263" s="96"/>
      <c r="GV263" s="51"/>
      <c r="GW263" s="51"/>
      <c r="GX263" s="51"/>
      <c r="GY263" s="51"/>
    </row>
    <row r="264" spans="192:207" ht="12.75">
      <c r="GJ264" s="162"/>
      <c r="GK264" s="162"/>
      <c r="GL264" s="51"/>
      <c r="GM264" s="51"/>
      <c r="GN264" s="51"/>
      <c r="GO264" s="51"/>
      <c r="GP264" s="51"/>
      <c r="GQ264" s="57"/>
      <c r="GR264" s="51"/>
      <c r="GS264" s="51"/>
      <c r="GT264" s="96"/>
      <c r="GU264" s="96"/>
      <c r="GV264" s="51"/>
      <c r="GW264" s="51"/>
      <c r="GX264" s="51"/>
      <c r="GY264" s="51"/>
    </row>
    <row r="265" spans="192:207" ht="12.75">
      <c r="GJ265" s="162"/>
      <c r="GK265" s="162"/>
      <c r="GL265" s="51"/>
      <c r="GM265" s="51"/>
      <c r="GN265" s="51"/>
      <c r="GO265" s="51"/>
      <c r="GP265" s="51"/>
      <c r="GQ265" s="57"/>
      <c r="GR265" s="51"/>
      <c r="GS265" s="51"/>
      <c r="GT265" s="96"/>
      <c r="GU265" s="96"/>
      <c r="GV265" s="51"/>
      <c r="GW265" s="51"/>
      <c r="GX265" s="51"/>
      <c r="GY265" s="51"/>
    </row>
    <row r="266" spans="192:207" ht="12.75">
      <c r="GJ266" s="162"/>
      <c r="GK266" s="162"/>
      <c r="GL266" s="51"/>
      <c r="GM266" s="51"/>
      <c r="GN266" s="51"/>
      <c r="GO266" s="51"/>
      <c r="GP266" s="51"/>
      <c r="GQ266" s="57"/>
      <c r="GR266" s="51"/>
      <c r="GS266" s="51"/>
      <c r="GT266" s="96"/>
      <c r="GU266" s="96"/>
      <c r="GV266" s="51"/>
      <c r="GW266" s="51"/>
      <c r="GX266" s="51"/>
      <c r="GY266" s="51"/>
    </row>
    <row r="267" spans="192:207" ht="12.75">
      <c r="GJ267" s="162"/>
      <c r="GK267" s="162"/>
      <c r="GL267" s="51"/>
      <c r="GM267" s="51"/>
      <c r="GN267" s="51"/>
      <c r="GO267" s="51"/>
      <c r="GP267" s="51"/>
      <c r="GQ267" s="57"/>
      <c r="GR267" s="51"/>
      <c r="GS267" s="51"/>
      <c r="GT267" s="96"/>
      <c r="GU267" s="96"/>
      <c r="GV267" s="51"/>
      <c r="GW267" s="51"/>
      <c r="GX267" s="51"/>
      <c r="GY267" s="51"/>
    </row>
    <row r="268" spans="192:207" ht="12.75">
      <c r="GJ268" s="162"/>
      <c r="GK268" s="162"/>
      <c r="GL268" s="51"/>
      <c r="GM268" s="51"/>
      <c r="GN268" s="51"/>
      <c r="GO268" s="51"/>
      <c r="GP268" s="51"/>
      <c r="GQ268" s="57"/>
      <c r="GR268" s="51"/>
      <c r="GS268" s="51"/>
      <c r="GT268" s="96"/>
      <c r="GU268" s="96"/>
      <c r="GV268" s="51"/>
      <c r="GW268" s="51"/>
      <c r="GX268" s="51"/>
      <c r="GY268" s="51"/>
    </row>
    <row r="269" spans="192:207" ht="12.75">
      <c r="GJ269" s="162"/>
      <c r="GK269" s="162"/>
      <c r="GL269" s="51"/>
      <c r="GM269" s="51"/>
      <c r="GN269" s="51"/>
      <c r="GO269" s="51"/>
      <c r="GP269" s="51"/>
      <c r="GQ269" s="57"/>
      <c r="GR269" s="51"/>
      <c r="GS269" s="51"/>
      <c r="GT269" s="96"/>
      <c r="GU269" s="96"/>
      <c r="GV269" s="51"/>
      <c r="GW269" s="51"/>
      <c r="GX269" s="51"/>
      <c r="GY269" s="51"/>
    </row>
    <row r="270" spans="192:207" ht="12.75">
      <c r="GJ270" s="162"/>
      <c r="GK270" s="162"/>
      <c r="GL270" s="51"/>
      <c r="GM270" s="51"/>
      <c r="GN270" s="51"/>
      <c r="GO270" s="51"/>
      <c r="GP270" s="51"/>
      <c r="GQ270" s="57"/>
      <c r="GR270" s="51"/>
      <c r="GS270" s="51"/>
      <c r="GT270" s="96"/>
      <c r="GU270" s="96"/>
      <c r="GV270" s="51"/>
      <c r="GW270" s="51"/>
      <c r="GX270" s="51"/>
      <c r="GY270" s="51"/>
    </row>
    <row r="271" spans="192:207" ht="12.75">
      <c r="GJ271" s="162"/>
      <c r="GK271" s="162"/>
      <c r="GL271" s="51"/>
      <c r="GM271" s="51"/>
      <c r="GN271" s="51"/>
      <c r="GO271" s="51"/>
      <c r="GP271" s="51"/>
      <c r="GQ271" s="57"/>
      <c r="GR271" s="51"/>
      <c r="GS271" s="51"/>
      <c r="GT271" s="96"/>
      <c r="GU271" s="96"/>
      <c r="GV271" s="51"/>
      <c r="GW271" s="51"/>
      <c r="GX271" s="51"/>
      <c r="GY271" s="51"/>
    </row>
    <row r="272" spans="192:207" ht="12.75">
      <c r="GJ272" s="162"/>
      <c r="GK272" s="162"/>
      <c r="GL272" s="51"/>
      <c r="GM272" s="51"/>
      <c r="GN272" s="51"/>
      <c r="GO272" s="51"/>
      <c r="GP272" s="51"/>
      <c r="GQ272" s="57"/>
      <c r="GR272" s="51"/>
      <c r="GS272" s="51"/>
      <c r="GT272" s="96"/>
      <c r="GU272" s="96"/>
      <c r="GV272" s="51"/>
      <c r="GW272" s="51"/>
      <c r="GX272" s="51"/>
      <c r="GY272" s="51"/>
    </row>
    <row r="273" spans="192:207" ht="12.75">
      <c r="GJ273" s="162"/>
      <c r="GK273" s="162"/>
      <c r="GL273" s="51"/>
      <c r="GM273" s="51"/>
      <c r="GN273" s="51"/>
      <c r="GO273" s="51"/>
      <c r="GP273" s="51"/>
      <c r="GQ273" s="57"/>
      <c r="GR273" s="51"/>
      <c r="GS273" s="51"/>
      <c r="GT273" s="96"/>
      <c r="GU273" s="96"/>
      <c r="GV273" s="51"/>
      <c r="GW273" s="51"/>
      <c r="GX273" s="51"/>
      <c r="GY273" s="51"/>
    </row>
    <row r="274" spans="194:207" ht="12.75">
      <c r="GL274" s="51"/>
      <c r="GM274" s="51"/>
      <c r="GN274" s="51"/>
      <c r="GO274" s="51"/>
      <c r="GP274" s="51"/>
      <c r="GQ274" s="57"/>
      <c r="GR274" s="51"/>
      <c r="GS274" s="51"/>
      <c r="GT274" s="96"/>
      <c r="GU274" s="96"/>
      <c r="GV274" s="51"/>
      <c r="GW274" s="51"/>
      <c r="GX274" s="51"/>
      <c r="GY274" s="51"/>
    </row>
    <row r="275" spans="194:207" ht="12.75">
      <c r="GL275" s="51"/>
      <c r="GM275" s="51"/>
      <c r="GN275" s="51"/>
      <c r="GO275" s="51"/>
      <c r="GP275" s="51"/>
      <c r="GQ275" s="57"/>
      <c r="GR275" s="51"/>
      <c r="GS275" s="51"/>
      <c r="GT275" s="96"/>
      <c r="GU275" s="96"/>
      <c r="GV275" s="51"/>
      <c r="GW275" s="51"/>
      <c r="GX275" s="51"/>
      <c r="GY275" s="51"/>
    </row>
    <row r="276" spans="194:207" ht="12.75">
      <c r="GL276" s="51"/>
      <c r="GM276" s="51"/>
      <c r="GN276" s="51"/>
      <c r="GO276" s="51"/>
      <c r="GP276" s="51"/>
      <c r="GQ276" s="57"/>
      <c r="GR276" s="51"/>
      <c r="GS276" s="51"/>
      <c r="GT276" s="96"/>
      <c r="GU276" s="96"/>
      <c r="GV276" s="51"/>
      <c r="GW276" s="51"/>
      <c r="GX276" s="51"/>
      <c r="GY276" s="51"/>
    </row>
    <row r="277" spans="194:207" ht="12.75">
      <c r="GL277" s="51"/>
      <c r="GM277" s="51"/>
      <c r="GN277" s="51"/>
      <c r="GO277" s="51"/>
      <c r="GP277" s="51"/>
      <c r="GQ277" s="57"/>
      <c r="GR277" s="51"/>
      <c r="GS277" s="51"/>
      <c r="GT277" s="96"/>
      <c r="GU277" s="96"/>
      <c r="GV277" s="51"/>
      <c r="GW277" s="51"/>
      <c r="GX277" s="51"/>
      <c r="GY277" s="51"/>
    </row>
    <row r="278" spans="194:207" ht="12.75">
      <c r="GL278" s="51"/>
      <c r="GM278" s="51"/>
      <c r="GN278" s="51"/>
      <c r="GO278" s="51"/>
      <c r="GP278" s="51"/>
      <c r="GQ278" s="57"/>
      <c r="GR278" s="51"/>
      <c r="GS278" s="51"/>
      <c r="GT278" s="96"/>
      <c r="GU278" s="96"/>
      <c r="GV278" s="51"/>
      <c r="GW278" s="51"/>
      <c r="GX278" s="51"/>
      <c r="GY278" s="51"/>
    </row>
    <row r="279" spans="194:207" ht="12.75">
      <c r="GL279" s="51"/>
      <c r="GM279" s="51"/>
      <c r="GN279" s="51"/>
      <c r="GO279" s="51"/>
      <c r="GP279" s="51"/>
      <c r="GQ279" s="57"/>
      <c r="GR279" s="51"/>
      <c r="GS279" s="51"/>
      <c r="GT279" s="96"/>
      <c r="GU279" s="96"/>
      <c r="GV279" s="51"/>
      <c r="GW279" s="51"/>
      <c r="GX279" s="51"/>
      <c r="GY279" s="51"/>
    </row>
    <row r="280" spans="194:207" ht="12.75">
      <c r="GL280" s="51"/>
      <c r="GM280" s="51"/>
      <c r="GN280" s="51"/>
      <c r="GO280" s="51"/>
      <c r="GP280" s="51"/>
      <c r="GQ280" s="57"/>
      <c r="GR280" s="51"/>
      <c r="GS280" s="51"/>
      <c r="GT280" s="96"/>
      <c r="GU280" s="96"/>
      <c r="GV280" s="51"/>
      <c r="GW280" s="51"/>
      <c r="GX280" s="51"/>
      <c r="GY280" s="51"/>
    </row>
    <row r="281" spans="194:207" ht="12.75">
      <c r="GL281" s="51"/>
      <c r="GM281" s="51"/>
      <c r="GN281" s="51"/>
      <c r="GO281" s="51"/>
      <c r="GP281" s="51"/>
      <c r="GQ281" s="57"/>
      <c r="GR281" s="51"/>
      <c r="GS281" s="51"/>
      <c r="GT281" s="96"/>
      <c r="GU281" s="96"/>
      <c r="GV281" s="51"/>
      <c r="GW281" s="51"/>
      <c r="GX281" s="51"/>
      <c r="GY281" s="51"/>
    </row>
    <row r="282" spans="194:207" ht="12.75">
      <c r="GL282" s="51"/>
      <c r="GM282" s="51"/>
      <c r="GN282" s="51"/>
      <c r="GO282" s="51"/>
      <c r="GP282" s="51"/>
      <c r="GQ282" s="57"/>
      <c r="GR282" s="51"/>
      <c r="GS282" s="51"/>
      <c r="GT282" s="96"/>
      <c r="GU282" s="96"/>
      <c r="GV282" s="51"/>
      <c r="GW282" s="51"/>
      <c r="GX282" s="51"/>
      <c r="GY282" s="51"/>
    </row>
    <row r="283" spans="194:207" ht="12.75">
      <c r="GL283" s="51"/>
      <c r="GM283" s="51"/>
      <c r="GN283" s="51"/>
      <c r="GO283" s="51"/>
      <c r="GP283" s="51"/>
      <c r="GQ283" s="57"/>
      <c r="GR283" s="51"/>
      <c r="GS283" s="51"/>
      <c r="GT283" s="96"/>
      <c r="GU283" s="96"/>
      <c r="GV283" s="51"/>
      <c r="GW283" s="51"/>
      <c r="GX283" s="51"/>
      <c r="GY283" s="51"/>
    </row>
    <row r="284" spans="194:207" ht="12.75">
      <c r="GL284" s="51"/>
      <c r="GM284" s="51"/>
      <c r="GN284" s="51"/>
      <c r="GO284" s="51"/>
      <c r="GP284" s="51"/>
      <c r="GQ284" s="57"/>
      <c r="GR284" s="51"/>
      <c r="GS284" s="51"/>
      <c r="GT284" s="96"/>
      <c r="GU284" s="96"/>
      <c r="GV284" s="51"/>
      <c r="GW284" s="51"/>
      <c r="GX284" s="51"/>
      <c r="GY284" s="51"/>
    </row>
    <row r="285" spans="194:207" ht="12.75">
      <c r="GL285" s="51"/>
      <c r="GM285" s="51"/>
      <c r="GN285" s="51"/>
      <c r="GO285" s="51"/>
      <c r="GP285" s="51"/>
      <c r="GQ285" s="57"/>
      <c r="GR285" s="51"/>
      <c r="GS285" s="51"/>
      <c r="GT285" s="96"/>
      <c r="GU285" s="96"/>
      <c r="GV285" s="51"/>
      <c r="GW285" s="51"/>
      <c r="GX285" s="51"/>
      <c r="GY285" s="51"/>
    </row>
    <row r="286" spans="194:207" ht="12.75">
      <c r="GL286" s="51"/>
      <c r="GM286" s="51"/>
      <c r="GN286" s="51"/>
      <c r="GO286" s="51"/>
      <c r="GP286" s="51"/>
      <c r="GQ286" s="57"/>
      <c r="GR286" s="51"/>
      <c r="GS286" s="51"/>
      <c r="GT286" s="96"/>
      <c r="GU286" s="96"/>
      <c r="GV286" s="51"/>
      <c r="GW286" s="51"/>
      <c r="GX286" s="51"/>
      <c r="GY286" s="51"/>
    </row>
    <row r="287" spans="194:207" ht="12.75">
      <c r="GL287" s="51"/>
      <c r="GM287" s="51"/>
      <c r="GN287" s="51"/>
      <c r="GO287" s="51"/>
      <c r="GP287" s="51"/>
      <c r="GQ287" s="57"/>
      <c r="GR287" s="51"/>
      <c r="GS287" s="51"/>
      <c r="GT287" s="96"/>
      <c r="GU287" s="96"/>
      <c r="GV287" s="51"/>
      <c r="GW287" s="51"/>
      <c r="GX287" s="51"/>
      <c r="GY287" s="51"/>
    </row>
    <row r="288" spans="194:207" ht="12.75">
      <c r="GL288" s="51"/>
      <c r="GM288" s="51"/>
      <c r="GN288" s="51"/>
      <c r="GO288" s="51"/>
      <c r="GP288" s="51"/>
      <c r="GQ288" s="57"/>
      <c r="GR288" s="51"/>
      <c r="GS288" s="51"/>
      <c r="GT288" s="96"/>
      <c r="GU288" s="96"/>
      <c r="GV288" s="51"/>
      <c r="GW288" s="51"/>
      <c r="GX288" s="51"/>
      <c r="GY288" s="51"/>
    </row>
    <row r="289" spans="194:207" ht="12.75">
      <c r="GL289" s="51"/>
      <c r="GM289" s="51"/>
      <c r="GN289" s="51"/>
      <c r="GO289" s="51"/>
      <c r="GP289" s="51"/>
      <c r="GQ289" s="57"/>
      <c r="GR289" s="51"/>
      <c r="GS289" s="51"/>
      <c r="GT289" s="96"/>
      <c r="GU289" s="96"/>
      <c r="GV289" s="51"/>
      <c r="GW289" s="51"/>
      <c r="GX289" s="51"/>
      <c r="GY289" s="51"/>
    </row>
    <row r="290" spans="194:207" ht="12.75">
      <c r="GL290" s="51"/>
      <c r="GM290" s="51"/>
      <c r="GN290" s="51"/>
      <c r="GO290" s="51"/>
      <c r="GP290" s="51"/>
      <c r="GQ290" s="57"/>
      <c r="GR290" s="51"/>
      <c r="GS290" s="51"/>
      <c r="GT290" s="96"/>
      <c r="GU290" s="96"/>
      <c r="GV290" s="51"/>
      <c r="GW290" s="51"/>
      <c r="GX290" s="51"/>
      <c r="GY290" s="51"/>
    </row>
    <row r="291" spans="194:207" ht="12.75">
      <c r="GL291" s="51"/>
      <c r="GM291" s="51"/>
      <c r="GN291" s="51"/>
      <c r="GO291" s="51"/>
      <c r="GP291" s="51"/>
      <c r="GQ291" s="57"/>
      <c r="GR291" s="51"/>
      <c r="GS291" s="51"/>
      <c r="GT291" s="96"/>
      <c r="GU291" s="96"/>
      <c r="GV291" s="51"/>
      <c r="GW291" s="51"/>
      <c r="GX291" s="51"/>
      <c r="GY291" s="51"/>
    </row>
    <row r="292" spans="194:207" ht="12.75">
      <c r="GL292" s="51"/>
      <c r="GM292" s="51"/>
      <c r="GN292" s="51"/>
      <c r="GO292" s="51"/>
      <c r="GP292" s="51"/>
      <c r="GQ292" s="57"/>
      <c r="GR292" s="51"/>
      <c r="GS292" s="51"/>
      <c r="GT292" s="96"/>
      <c r="GU292" s="96"/>
      <c r="GV292" s="51"/>
      <c r="GW292" s="51"/>
      <c r="GX292" s="51"/>
      <c r="GY292" s="51"/>
    </row>
    <row r="293" spans="194:207" ht="12.75">
      <c r="GL293" s="51"/>
      <c r="GM293" s="51"/>
      <c r="GN293" s="51"/>
      <c r="GO293" s="51"/>
      <c r="GP293" s="51"/>
      <c r="GQ293" s="57"/>
      <c r="GR293" s="51"/>
      <c r="GS293" s="51"/>
      <c r="GT293" s="96"/>
      <c r="GU293" s="96"/>
      <c r="GV293" s="51"/>
      <c r="GW293" s="51"/>
      <c r="GX293" s="51"/>
      <c r="GY293" s="51"/>
    </row>
    <row r="294" spans="194:207" ht="12.75">
      <c r="GL294" s="51"/>
      <c r="GM294" s="51"/>
      <c r="GN294" s="51"/>
      <c r="GO294" s="51"/>
      <c r="GP294" s="51"/>
      <c r="GQ294" s="57"/>
      <c r="GR294" s="51"/>
      <c r="GS294" s="51"/>
      <c r="GT294" s="96"/>
      <c r="GU294" s="96"/>
      <c r="GV294" s="51"/>
      <c r="GW294" s="51"/>
      <c r="GX294" s="51"/>
      <c r="GY294" s="51"/>
    </row>
    <row r="295" spans="194:207" ht="12.75">
      <c r="GL295" s="51"/>
      <c r="GM295" s="51"/>
      <c r="GN295" s="51"/>
      <c r="GO295" s="51"/>
      <c r="GP295" s="51"/>
      <c r="GQ295" s="57"/>
      <c r="GR295" s="51"/>
      <c r="GS295" s="51"/>
      <c r="GT295" s="96"/>
      <c r="GU295" s="96"/>
      <c r="GV295" s="51"/>
      <c r="GW295" s="51"/>
      <c r="GX295" s="51"/>
      <c r="GY295" s="51"/>
    </row>
    <row r="296" spans="194:207" ht="12.75">
      <c r="GL296" s="51"/>
      <c r="GM296" s="51"/>
      <c r="GN296" s="51"/>
      <c r="GO296" s="51"/>
      <c r="GP296" s="51"/>
      <c r="GQ296" s="57"/>
      <c r="GR296" s="51"/>
      <c r="GS296" s="51"/>
      <c r="GT296" s="96"/>
      <c r="GU296" s="96"/>
      <c r="GV296" s="51"/>
      <c r="GW296" s="51"/>
      <c r="GX296" s="51"/>
      <c r="GY296" s="51"/>
    </row>
    <row r="297" spans="194:207" ht="12.75">
      <c r="GL297" s="51"/>
      <c r="GM297" s="51"/>
      <c r="GN297" s="51"/>
      <c r="GO297" s="51"/>
      <c r="GP297" s="51"/>
      <c r="GQ297" s="57"/>
      <c r="GR297" s="51"/>
      <c r="GS297" s="51"/>
      <c r="GT297" s="96"/>
      <c r="GU297" s="96"/>
      <c r="GV297" s="51"/>
      <c r="GW297" s="51"/>
      <c r="GX297" s="51"/>
      <c r="GY297" s="51"/>
    </row>
    <row r="298" spans="194:207" ht="12.75">
      <c r="GL298" s="51"/>
      <c r="GM298" s="51"/>
      <c r="GN298" s="51"/>
      <c r="GO298" s="51"/>
      <c r="GP298" s="51"/>
      <c r="GQ298" s="57"/>
      <c r="GR298" s="51"/>
      <c r="GS298" s="51"/>
      <c r="GT298" s="96"/>
      <c r="GU298" s="96"/>
      <c r="GV298" s="51"/>
      <c r="GW298" s="51"/>
      <c r="GX298" s="51"/>
      <c r="GY298" s="51"/>
    </row>
    <row r="299" spans="194:207" ht="12.75">
      <c r="GL299" s="51"/>
      <c r="GM299" s="51"/>
      <c r="GN299" s="51"/>
      <c r="GO299" s="51"/>
      <c r="GP299" s="51"/>
      <c r="GQ299" s="57"/>
      <c r="GR299" s="51"/>
      <c r="GS299" s="51"/>
      <c r="GT299" s="96"/>
      <c r="GU299" s="96"/>
      <c r="GV299" s="51"/>
      <c r="GW299" s="51"/>
      <c r="GX299" s="51"/>
      <c r="GY299" s="51"/>
    </row>
    <row r="300" spans="194:207" ht="12.75">
      <c r="GL300" s="51"/>
      <c r="GM300" s="51"/>
      <c r="GN300" s="51"/>
      <c r="GO300" s="51"/>
      <c r="GP300" s="51"/>
      <c r="GQ300" s="57"/>
      <c r="GR300" s="51"/>
      <c r="GS300" s="51"/>
      <c r="GT300" s="96"/>
      <c r="GU300" s="96"/>
      <c r="GV300" s="51"/>
      <c r="GW300" s="51"/>
      <c r="GX300" s="51"/>
      <c r="GY300" s="51"/>
    </row>
    <row r="301" spans="194:207" ht="12.75">
      <c r="GL301" s="51"/>
      <c r="GM301" s="51"/>
      <c r="GN301" s="51"/>
      <c r="GO301" s="51"/>
      <c r="GP301" s="51"/>
      <c r="GQ301" s="57"/>
      <c r="GR301" s="51"/>
      <c r="GS301" s="51"/>
      <c r="GT301" s="96"/>
      <c r="GU301" s="96"/>
      <c r="GV301" s="51"/>
      <c r="GW301" s="51"/>
      <c r="GX301" s="51"/>
      <c r="GY301" s="51"/>
    </row>
    <row r="302" spans="194:207" ht="12.75">
      <c r="GL302" s="51"/>
      <c r="GM302" s="51"/>
      <c r="GN302" s="51"/>
      <c r="GO302" s="51"/>
      <c r="GP302" s="51"/>
      <c r="GQ302" s="57"/>
      <c r="GR302" s="51"/>
      <c r="GS302" s="51"/>
      <c r="GT302" s="96"/>
      <c r="GU302" s="96"/>
      <c r="GV302" s="51"/>
      <c r="GW302" s="51"/>
      <c r="GX302" s="51"/>
      <c r="GY302" s="51"/>
    </row>
    <row r="303" spans="194:207" ht="12.75">
      <c r="GL303" s="51"/>
      <c r="GM303" s="51"/>
      <c r="GN303" s="51"/>
      <c r="GO303" s="51"/>
      <c r="GP303" s="51"/>
      <c r="GQ303" s="57"/>
      <c r="GR303" s="51"/>
      <c r="GS303" s="51"/>
      <c r="GT303" s="96"/>
      <c r="GU303" s="96"/>
      <c r="GV303" s="51"/>
      <c r="GW303" s="51"/>
      <c r="GX303" s="51"/>
      <c r="GY303" s="51"/>
    </row>
    <row r="304" spans="194:207" ht="12.75">
      <c r="GL304" s="51"/>
      <c r="GM304" s="51"/>
      <c r="GN304" s="51"/>
      <c r="GO304" s="51"/>
      <c r="GP304" s="51"/>
      <c r="GQ304" s="57"/>
      <c r="GR304" s="51"/>
      <c r="GS304" s="51"/>
      <c r="GT304" s="96"/>
      <c r="GU304" s="96"/>
      <c r="GV304" s="51"/>
      <c r="GW304" s="51"/>
      <c r="GX304" s="51"/>
      <c r="GY304" s="51"/>
    </row>
    <row r="305" spans="194:207" ht="12.75">
      <c r="GL305" s="51"/>
      <c r="GM305" s="51"/>
      <c r="GN305" s="51"/>
      <c r="GO305" s="51"/>
      <c r="GP305" s="51"/>
      <c r="GQ305" s="57"/>
      <c r="GR305" s="51"/>
      <c r="GS305" s="51"/>
      <c r="GT305" s="96"/>
      <c r="GU305" s="96"/>
      <c r="GV305" s="51"/>
      <c r="GW305" s="51"/>
      <c r="GX305" s="51"/>
      <c r="GY305" s="51"/>
    </row>
    <row r="306" spans="194:207" ht="12.75">
      <c r="GL306" s="51"/>
      <c r="GM306" s="51"/>
      <c r="GN306" s="51"/>
      <c r="GO306" s="51"/>
      <c r="GP306" s="51"/>
      <c r="GQ306" s="57"/>
      <c r="GR306" s="51"/>
      <c r="GS306" s="51"/>
      <c r="GT306" s="96"/>
      <c r="GU306" s="96"/>
      <c r="GV306" s="51"/>
      <c r="GW306" s="51"/>
      <c r="GX306" s="51"/>
      <c r="GY306" s="51"/>
    </row>
    <row r="307" spans="194:207" ht="12.75">
      <c r="GL307" s="51"/>
      <c r="GM307" s="51"/>
      <c r="GN307" s="51"/>
      <c r="GO307" s="51"/>
      <c r="GP307" s="51"/>
      <c r="GQ307" s="57"/>
      <c r="GR307" s="51"/>
      <c r="GS307" s="51"/>
      <c r="GT307" s="96"/>
      <c r="GU307" s="96"/>
      <c r="GV307" s="51"/>
      <c r="GW307" s="51"/>
      <c r="GX307" s="51"/>
      <c r="GY307" s="51"/>
    </row>
    <row r="308" spans="194:207" ht="12.75">
      <c r="GL308" s="51"/>
      <c r="GM308" s="51"/>
      <c r="GN308" s="51"/>
      <c r="GO308" s="51"/>
      <c r="GP308" s="51"/>
      <c r="GQ308" s="57"/>
      <c r="GR308" s="51"/>
      <c r="GS308" s="51"/>
      <c r="GT308" s="96"/>
      <c r="GU308" s="96"/>
      <c r="GV308" s="51"/>
      <c r="GW308" s="51"/>
      <c r="GX308" s="51"/>
      <c r="GY308" s="51"/>
    </row>
    <row r="309" spans="194:207" ht="12.75">
      <c r="GL309" s="51"/>
      <c r="GM309" s="51"/>
      <c r="GN309" s="51"/>
      <c r="GO309" s="51"/>
      <c r="GP309" s="51"/>
      <c r="GQ309" s="57"/>
      <c r="GR309" s="51"/>
      <c r="GS309" s="51"/>
      <c r="GT309" s="96"/>
      <c r="GU309" s="96"/>
      <c r="GV309" s="51"/>
      <c r="GW309" s="51"/>
      <c r="GX309" s="51"/>
      <c r="GY309" s="51"/>
    </row>
    <row r="310" spans="194:207" ht="12.75">
      <c r="GL310" s="51"/>
      <c r="GM310" s="51"/>
      <c r="GN310" s="51"/>
      <c r="GO310" s="51"/>
      <c r="GP310" s="51"/>
      <c r="GQ310" s="57"/>
      <c r="GR310" s="51"/>
      <c r="GS310" s="51"/>
      <c r="GT310" s="96"/>
      <c r="GU310" s="96"/>
      <c r="GV310" s="51"/>
      <c r="GW310" s="51"/>
      <c r="GX310" s="51"/>
      <c r="GY310" s="51"/>
    </row>
    <row r="311" spans="194:207" ht="12.75">
      <c r="GL311" s="51"/>
      <c r="GM311" s="51"/>
      <c r="GN311" s="51"/>
      <c r="GO311" s="51"/>
      <c r="GP311" s="51"/>
      <c r="GQ311" s="57"/>
      <c r="GR311" s="51"/>
      <c r="GS311" s="51"/>
      <c r="GT311" s="96"/>
      <c r="GU311" s="96"/>
      <c r="GV311" s="51"/>
      <c r="GW311" s="51"/>
      <c r="GX311" s="51"/>
      <c r="GY311" s="51"/>
    </row>
    <row r="312" spans="194:207" ht="12.75">
      <c r="GL312" s="51"/>
      <c r="GM312" s="51"/>
      <c r="GN312" s="51"/>
      <c r="GO312" s="51"/>
      <c r="GP312" s="51"/>
      <c r="GQ312" s="57"/>
      <c r="GR312" s="51"/>
      <c r="GS312" s="51"/>
      <c r="GT312" s="96"/>
      <c r="GU312" s="96"/>
      <c r="GV312" s="51"/>
      <c r="GW312" s="51"/>
      <c r="GX312" s="51"/>
      <c r="GY312" s="51"/>
    </row>
    <row r="313" spans="194:207" ht="12.75">
      <c r="GL313" s="51"/>
      <c r="GM313" s="51"/>
      <c r="GN313" s="51"/>
      <c r="GO313" s="51"/>
      <c r="GP313" s="51"/>
      <c r="GQ313" s="57"/>
      <c r="GR313" s="51"/>
      <c r="GS313" s="51"/>
      <c r="GT313" s="96"/>
      <c r="GU313" s="96"/>
      <c r="GV313" s="51"/>
      <c r="GW313" s="51"/>
      <c r="GX313" s="51"/>
      <c r="GY313" s="51"/>
    </row>
    <row r="314" spans="194:207" ht="12.75">
      <c r="GL314" s="51"/>
      <c r="GM314" s="51"/>
      <c r="GN314" s="51"/>
      <c r="GO314" s="51"/>
      <c r="GP314" s="51"/>
      <c r="GQ314" s="57"/>
      <c r="GR314" s="51"/>
      <c r="GS314" s="51"/>
      <c r="GT314" s="96"/>
      <c r="GU314" s="96"/>
      <c r="GV314" s="51"/>
      <c r="GW314" s="51"/>
      <c r="GX314" s="51"/>
      <c r="GY314" s="51"/>
    </row>
    <row r="315" spans="194:207" ht="12.75">
      <c r="GL315" s="51"/>
      <c r="GM315" s="51"/>
      <c r="GN315" s="51"/>
      <c r="GO315" s="51"/>
      <c r="GP315" s="51"/>
      <c r="GQ315" s="57"/>
      <c r="GR315" s="51"/>
      <c r="GS315" s="51"/>
      <c r="GT315" s="96"/>
      <c r="GU315" s="96"/>
      <c r="GV315" s="51"/>
      <c r="GW315" s="51"/>
      <c r="GX315" s="51"/>
      <c r="GY315" s="51"/>
    </row>
    <row r="316" spans="194:207" ht="12.75">
      <c r="GL316" s="51"/>
      <c r="GM316" s="51"/>
      <c r="GN316" s="51"/>
      <c r="GO316" s="51"/>
      <c r="GP316" s="51"/>
      <c r="GQ316" s="57"/>
      <c r="GR316" s="51"/>
      <c r="GS316" s="51"/>
      <c r="GT316" s="96"/>
      <c r="GU316" s="96"/>
      <c r="GV316" s="51"/>
      <c r="GW316" s="51"/>
      <c r="GX316" s="51"/>
      <c r="GY316" s="51"/>
    </row>
    <row r="317" spans="194:207" ht="12.75">
      <c r="GL317" s="51"/>
      <c r="GM317" s="51"/>
      <c r="GN317" s="51"/>
      <c r="GO317" s="51"/>
      <c r="GP317" s="51"/>
      <c r="GQ317" s="57"/>
      <c r="GR317" s="51"/>
      <c r="GS317" s="51"/>
      <c r="GT317" s="96"/>
      <c r="GU317" s="96"/>
      <c r="GV317" s="51"/>
      <c r="GW317" s="51"/>
      <c r="GX317" s="51"/>
      <c r="GY317" s="51"/>
    </row>
    <row r="318" spans="194:207" ht="12.75">
      <c r="GL318" s="51"/>
      <c r="GM318" s="51"/>
      <c r="GN318" s="51"/>
      <c r="GO318" s="51"/>
      <c r="GP318" s="51"/>
      <c r="GQ318" s="57"/>
      <c r="GR318" s="51"/>
      <c r="GS318" s="51"/>
      <c r="GT318" s="96"/>
      <c r="GU318" s="96"/>
      <c r="GV318" s="51"/>
      <c r="GW318" s="51"/>
      <c r="GX318" s="51"/>
      <c r="GY318" s="51"/>
    </row>
    <row r="319" spans="194:207" ht="12.75">
      <c r="GL319" s="51"/>
      <c r="GM319" s="51"/>
      <c r="GN319" s="51"/>
      <c r="GO319" s="51"/>
      <c r="GP319" s="51"/>
      <c r="GQ319" s="57"/>
      <c r="GR319" s="51"/>
      <c r="GS319" s="51"/>
      <c r="GT319" s="96"/>
      <c r="GU319" s="96"/>
      <c r="GV319" s="51"/>
      <c r="GW319" s="51"/>
      <c r="GX319" s="51"/>
      <c r="GY319" s="51"/>
    </row>
    <row r="320" spans="194:207" ht="12.75">
      <c r="GL320" s="51"/>
      <c r="GM320" s="51"/>
      <c r="GN320" s="51"/>
      <c r="GO320" s="51"/>
      <c r="GP320" s="51"/>
      <c r="GQ320" s="57"/>
      <c r="GR320" s="51"/>
      <c r="GS320" s="51"/>
      <c r="GT320" s="96"/>
      <c r="GU320" s="96"/>
      <c r="GV320" s="51"/>
      <c r="GW320" s="51"/>
      <c r="GX320" s="51"/>
      <c r="GY320" s="51"/>
    </row>
    <row r="321" spans="194:207" ht="12.75">
      <c r="GL321" s="51"/>
      <c r="GM321" s="51"/>
      <c r="GN321" s="51"/>
      <c r="GO321" s="51"/>
      <c r="GP321" s="51"/>
      <c r="GQ321" s="57"/>
      <c r="GR321" s="51"/>
      <c r="GS321" s="51"/>
      <c r="GT321" s="96"/>
      <c r="GU321" s="96"/>
      <c r="GV321" s="51"/>
      <c r="GW321" s="51"/>
      <c r="GX321" s="51"/>
      <c r="GY321" s="51"/>
    </row>
    <row r="322" spans="194:207" ht="12.75">
      <c r="GL322" s="51"/>
      <c r="GM322" s="51"/>
      <c r="GN322" s="51"/>
      <c r="GO322" s="51"/>
      <c r="GP322" s="51"/>
      <c r="GQ322" s="57"/>
      <c r="GR322" s="51"/>
      <c r="GS322" s="51"/>
      <c r="GT322" s="96"/>
      <c r="GU322" s="96"/>
      <c r="GV322" s="51"/>
      <c r="GW322" s="51"/>
      <c r="GX322" s="51"/>
      <c r="GY322" s="51"/>
    </row>
    <row r="323" spans="194:207" ht="12.75">
      <c r="GL323" s="51"/>
      <c r="GM323" s="51"/>
      <c r="GN323" s="51"/>
      <c r="GO323" s="51"/>
      <c r="GP323" s="51"/>
      <c r="GQ323" s="57"/>
      <c r="GR323" s="51"/>
      <c r="GS323" s="51"/>
      <c r="GT323" s="96"/>
      <c r="GU323" s="96"/>
      <c r="GV323" s="51"/>
      <c r="GW323" s="51"/>
      <c r="GX323" s="51"/>
      <c r="GY323" s="51"/>
    </row>
    <row r="324" spans="194:207" ht="12.75">
      <c r="GL324" s="51"/>
      <c r="GM324" s="51"/>
      <c r="GN324" s="51"/>
      <c r="GO324" s="51"/>
      <c r="GP324" s="51"/>
      <c r="GQ324" s="57"/>
      <c r="GR324" s="51"/>
      <c r="GS324" s="51"/>
      <c r="GT324" s="96"/>
      <c r="GU324" s="96"/>
      <c r="GV324" s="51"/>
      <c r="GW324" s="51"/>
      <c r="GX324" s="51"/>
      <c r="GY324" s="51"/>
    </row>
    <row r="325" spans="194:207" ht="12.75">
      <c r="GL325" s="51"/>
      <c r="GM325" s="51"/>
      <c r="GN325" s="51"/>
      <c r="GO325" s="51"/>
      <c r="GP325" s="51"/>
      <c r="GQ325" s="57"/>
      <c r="GR325" s="51"/>
      <c r="GS325" s="51"/>
      <c r="GT325" s="96"/>
      <c r="GU325" s="96"/>
      <c r="GV325" s="51"/>
      <c r="GW325" s="51"/>
      <c r="GX325" s="51"/>
      <c r="GY325" s="51"/>
    </row>
    <row r="326" spans="194:207" ht="12.75">
      <c r="GL326" s="51"/>
      <c r="GM326" s="51"/>
      <c r="GN326" s="51"/>
      <c r="GO326" s="51"/>
      <c r="GP326" s="51"/>
      <c r="GQ326" s="57"/>
      <c r="GR326" s="51"/>
      <c r="GS326" s="51"/>
      <c r="GT326" s="96"/>
      <c r="GU326" s="96"/>
      <c r="GV326" s="51"/>
      <c r="GW326" s="51"/>
      <c r="GX326" s="51"/>
      <c r="GY326" s="51"/>
    </row>
    <row r="327" spans="194:207" ht="12.75">
      <c r="GL327" s="51"/>
      <c r="GM327" s="51"/>
      <c r="GN327" s="51"/>
      <c r="GO327" s="51"/>
      <c r="GP327" s="51"/>
      <c r="GQ327" s="57"/>
      <c r="GR327" s="51"/>
      <c r="GS327" s="51"/>
      <c r="GT327" s="96"/>
      <c r="GU327" s="96"/>
      <c r="GV327" s="51"/>
      <c r="GW327" s="51"/>
      <c r="GX327" s="51"/>
      <c r="GY327" s="51"/>
    </row>
    <row r="328" spans="194:207" ht="12.75">
      <c r="GL328" s="51"/>
      <c r="GM328" s="51"/>
      <c r="GN328" s="51"/>
      <c r="GO328" s="51"/>
      <c r="GP328" s="51"/>
      <c r="GQ328" s="57"/>
      <c r="GR328" s="51"/>
      <c r="GS328" s="51"/>
      <c r="GT328" s="96"/>
      <c r="GU328" s="96"/>
      <c r="GV328" s="51"/>
      <c r="GW328" s="51"/>
      <c r="GX328" s="51"/>
      <c r="GY328" s="51"/>
    </row>
    <row r="329" spans="194:207" ht="12.75">
      <c r="GL329" s="51"/>
      <c r="GM329" s="51"/>
      <c r="GN329" s="51"/>
      <c r="GO329" s="51"/>
      <c r="GP329" s="51"/>
      <c r="GQ329" s="57"/>
      <c r="GR329" s="51"/>
      <c r="GS329" s="51"/>
      <c r="GT329" s="96"/>
      <c r="GU329" s="96"/>
      <c r="GV329" s="51"/>
      <c r="GW329" s="51"/>
      <c r="GX329" s="51"/>
      <c r="GY329" s="51"/>
    </row>
    <row r="330" spans="194:207" ht="12.75">
      <c r="GL330" s="51"/>
      <c r="GM330" s="51"/>
      <c r="GN330" s="51"/>
      <c r="GO330" s="51"/>
      <c r="GP330" s="51"/>
      <c r="GQ330" s="57"/>
      <c r="GR330" s="51"/>
      <c r="GS330" s="51"/>
      <c r="GT330" s="96"/>
      <c r="GU330" s="96"/>
      <c r="GV330" s="51"/>
      <c r="GW330" s="51"/>
      <c r="GX330" s="51"/>
      <c r="GY330" s="51"/>
    </row>
    <row r="331" spans="194:207" ht="12.75">
      <c r="GL331" s="51"/>
      <c r="GM331" s="51"/>
      <c r="GN331" s="51"/>
      <c r="GO331" s="51"/>
      <c r="GP331" s="51"/>
      <c r="GQ331" s="57"/>
      <c r="GR331" s="51"/>
      <c r="GS331" s="51"/>
      <c r="GT331" s="96"/>
      <c r="GU331" s="96"/>
      <c r="GV331" s="51"/>
      <c r="GW331" s="51"/>
      <c r="GX331" s="51"/>
      <c r="GY331" s="51"/>
    </row>
    <row r="332" spans="194:207" ht="12.75">
      <c r="GL332" s="51"/>
      <c r="GM332" s="51"/>
      <c r="GN332" s="51"/>
      <c r="GO332" s="51"/>
      <c r="GP332" s="51"/>
      <c r="GQ332" s="57"/>
      <c r="GR332" s="51"/>
      <c r="GS332" s="51"/>
      <c r="GT332" s="96"/>
      <c r="GU332" s="96"/>
      <c r="GV332" s="51"/>
      <c r="GW332" s="51"/>
      <c r="GX332" s="51"/>
      <c r="GY332" s="51"/>
    </row>
    <row r="333" spans="194:207" ht="12.75">
      <c r="GL333" s="51"/>
      <c r="GM333" s="51"/>
      <c r="GN333" s="51"/>
      <c r="GO333" s="51"/>
      <c r="GP333" s="51"/>
      <c r="GQ333" s="57"/>
      <c r="GR333" s="51"/>
      <c r="GS333" s="51"/>
      <c r="GT333" s="96"/>
      <c r="GU333" s="96"/>
      <c r="GV333" s="51"/>
      <c r="GW333" s="51"/>
      <c r="GX333" s="51"/>
      <c r="GY333" s="51"/>
    </row>
    <row r="334" spans="194:207" ht="12.75">
      <c r="GL334" s="51"/>
      <c r="GM334" s="51"/>
      <c r="GN334" s="51"/>
      <c r="GO334" s="51"/>
      <c r="GP334" s="51"/>
      <c r="GQ334" s="57"/>
      <c r="GR334" s="51"/>
      <c r="GS334" s="51"/>
      <c r="GT334" s="96"/>
      <c r="GU334" s="96"/>
      <c r="GV334" s="51"/>
      <c r="GW334" s="51"/>
      <c r="GX334" s="51"/>
      <c r="GY334" s="51"/>
    </row>
    <row r="335" spans="194:207" ht="12.75">
      <c r="GL335" s="51"/>
      <c r="GM335" s="51"/>
      <c r="GN335" s="51"/>
      <c r="GO335" s="51"/>
      <c r="GP335" s="51"/>
      <c r="GQ335" s="57"/>
      <c r="GR335" s="51"/>
      <c r="GS335" s="51"/>
      <c r="GT335" s="96"/>
      <c r="GU335" s="96"/>
      <c r="GV335" s="51"/>
      <c r="GW335" s="51"/>
      <c r="GX335" s="51"/>
      <c r="GY335" s="51"/>
    </row>
    <row r="336" spans="194:207" ht="12.75">
      <c r="GL336" s="51"/>
      <c r="GM336" s="51"/>
      <c r="GN336" s="51"/>
      <c r="GO336" s="51"/>
      <c r="GP336" s="51"/>
      <c r="GQ336" s="57"/>
      <c r="GR336" s="51"/>
      <c r="GS336" s="51"/>
      <c r="GT336" s="96"/>
      <c r="GU336" s="96"/>
      <c r="GV336" s="51"/>
      <c r="GW336" s="51"/>
      <c r="GX336" s="51"/>
      <c r="GY336" s="51"/>
    </row>
    <row r="337" spans="194:207" ht="12.75">
      <c r="GL337" s="51"/>
      <c r="GM337" s="51"/>
      <c r="GN337" s="51"/>
      <c r="GO337" s="51"/>
      <c r="GP337" s="51"/>
      <c r="GQ337" s="57"/>
      <c r="GR337" s="51"/>
      <c r="GS337" s="51"/>
      <c r="GT337" s="96"/>
      <c r="GU337" s="96"/>
      <c r="GV337" s="51"/>
      <c r="GW337" s="51"/>
      <c r="GX337" s="51"/>
      <c r="GY337" s="51"/>
    </row>
    <row r="338" spans="194:207" ht="12.75">
      <c r="GL338" s="51"/>
      <c r="GM338" s="51"/>
      <c r="GN338" s="51"/>
      <c r="GO338" s="51"/>
      <c r="GP338" s="51"/>
      <c r="GQ338" s="57"/>
      <c r="GR338" s="51"/>
      <c r="GS338" s="51"/>
      <c r="GT338" s="96"/>
      <c r="GU338" s="96"/>
      <c r="GV338" s="51"/>
      <c r="GW338" s="51"/>
      <c r="GX338" s="51"/>
      <c r="GY338" s="51"/>
    </row>
    <row r="339" spans="194:207" ht="12.75">
      <c r="GL339" s="51"/>
      <c r="GM339" s="51"/>
      <c r="GN339" s="51"/>
      <c r="GO339" s="51"/>
      <c r="GP339" s="51"/>
      <c r="GQ339" s="57"/>
      <c r="GR339" s="51"/>
      <c r="GS339" s="51"/>
      <c r="GT339" s="96"/>
      <c r="GU339" s="96"/>
      <c r="GV339" s="51"/>
      <c r="GW339" s="51"/>
      <c r="GX339" s="51"/>
      <c r="GY339" s="51"/>
    </row>
    <row r="340" spans="194:207" ht="12.75">
      <c r="GL340" s="51"/>
      <c r="GM340" s="51"/>
      <c r="GN340" s="51"/>
      <c r="GO340" s="51"/>
      <c r="GP340" s="51"/>
      <c r="GQ340" s="57"/>
      <c r="GR340" s="51"/>
      <c r="GS340" s="51"/>
      <c r="GT340" s="96"/>
      <c r="GU340" s="96"/>
      <c r="GV340" s="51"/>
      <c r="GW340" s="51"/>
      <c r="GX340" s="51"/>
      <c r="GY340" s="51"/>
    </row>
    <row r="341" spans="194:207" ht="12.75">
      <c r="GL341" s="51"/>
      <c r="GM341" s="51"/>
      <c r="GN341" s="51"/>
      <c r="GO341" s="51"/>
      <c r="GP341" s="51"/>
      <c r="GQ341" s="57"/>
      <c r="GR341" s="51"/>
      <c r="GS341" s="51"/>
      <c r="GT341" s="96"/>
      <c r="GU341" s="96"/>
      <c r="GV341" s="51"/>
      <c r="GW341" s="51"/>
      <c r="GX341" s="51"/>
      <c r="GY341" s="51"/>
    </row>
    <row r="342" spans="194:207" ht="12.75">
      <c r="GL342" s="51"/>
      <c r="GM342" s="51"/>
      <c r="GN342" s="51"/>
      <c r="GO342" s="51"/>
      <c r="GP342" s="51"/>
      <c r="GQ342" s="57"/>
      <c r="GR342" s="51"/>
      <c r="GS342" s="51"/>
      <c r="GT342" s="96"/>
      <c r="GU342" s="96"/>
      <c r="GV342" s="51"/>
      <c r="GW342" s="51"/>
      <c r="GX342" s="51"/>
      <c r="GY342" s="51"/>
    </row>
    <row r="343" spans="194:207" ht="12.75">
      <c r="GL343" s="51"/>
      <c r="GM343" s="51"/>
      <c r="GN343" s="51"/>
      <c r="GO343" s="51"/>
      <c r="GP343" s="51"/>
      <c r="GQ343" s="57"/>
      <c r="GR343" s="51"/>
      <c r="GS343" s="51"/>
      <c r="GT343" s="96"/>
      <c r="GU343" s="96"/>
      <c r="GV343" s="51"/>
      <c r="GW343" s="51"/>
      <c r="GX343" s="51"/>
      <c r="GY343" s="51"/>
    </row>
    <row r="344" spans="194:207" ht="12.75">
      <c r="GL344" s="51"/>
      <c r="GM344" s="51"/>
      <c r="GN344" s="51"/>
      <c r="GO344" s="51"/>
      <c r="GP344" s="51"/>
      <c r="GQ344" s="57"/>
      <c r="GR344" s="51"/>
      <c r="GS344" s="51"/>
      <c r="GT344" s="96"/>
      <c r="GU344" s="96"/>
      <c r="GV344" s="51"/>
      <c r="GW344" s="51"/>
      <c r="GX344" s="51"/>
      <c r="GY344" s="51"/>
    </row>
    <row r="345" spans="194:207" ht="12.75">
      <c r="GL345" s="51"/>
      <c r="GM345" s="51"/>
      <c r="GN345" s="51"/>
      <c r="GO345" s="51"/>
      <c r="GP345" s="51"/>
      <c r="GQ345" s="57"/>
      <c r="GR345" s="51"/>
      <c r="GS345" s="51"/>
      <c r="GT345" s="96"/>
      <c r="GU345" s="96"/>
      <c r="GV345" s="51"/>
      <c r="GW345" s="51"/>
      <c r="GX345" s="51"/>
      <c r="GY345" s="51"/>
    </row>
    <row r="346" spans="194:207" ht="12.75">
      <c r="GL346" s="51"/>
      <c r="GM346" s="51"/>
      <c r="GN346" s="51"/>
      <c r="GO346" s="51"/>
      <c r="GP346" s="51"/>
      <c r="GQ346" s="57"/>
      <c r="GR346" s="51"/>
      <c r="GS346" s="51"/>
      <c r="GT346" s="96"/>
      <c r="GU346" s="96"/>
      <c r="GV346" s="51"/>
      <c r="GW346" s="51"/>
      <c r="GX346" s="51"/>
      <c r="GY346" s="51"/>
    </row>
    <row r="347" spans="194:207" ht="12.75">
      <c r="GL347" s="51"/>
      <c r="GM347" s="51"/>
      <c r="GN347" s="51"/>
      <c r="GO347" s="51"/>
      <c r="GP347" s="51"/>
      <c r="GQ347" s="57"/>
      <c r="GR347" s="51"/>
      <c r="GS347" s="51"/>
      <c r="GT347" s="96"/>
      <c r="GU347" s="96"/>
      <c r="GV347" s="51"/>
      <c r="GW347" s="51"/>
      <c r="GX347" s="51"/>
      <c r="GY347" s="51"/>
    </row>
    <row r="348" spans="194:207" ht="12.75">
      <c r="GL348" s="51"/>
      <c r="GM348" s="51"/>
      <c r="GN348" s="51"/>
      <c r="GO348" s="51"/>
      <c r="GP348" s="51"/>
      <c r="GQ348" s="57"/>
      <c r="GR348" s="51"/>
      <c r="GS348" s="51"/>
      <c r="GT348" s="96"/>
      <c r="GU348" s="96"/>
      <c r="GV348" s="51"/>
      <c r="GW348" s="51"/>
      <c r="GX348" s="51"/>
      <c r="GY348" s="51"/>
    </row>
    <row r="349" spans="194:207" ht="12.75">
      <c r="GL349" s="51"/>
      <c r="GM349" s="51"/>
      <c r="GN349" s="51"/>
      <c r="GO349" s="51"/>
      <c r="GP349" s="51"/>
      <c r="GQ349" s="57"/>
      <c r="GR349" s="51"/>
      <c r="GS349" s="51"/>
      <c r="GT349" s="96"/>
      <c r="GU349" s="96"/>
      <c r="GV349" s="51"/>
      <c r="GW349" s="51"/>
      <c r="GX349" s="51"/>
      <c r="GY349" s="51"/>
    </row>
    <row r="350" spans="194:207" ht="12.75">
      <c r="GL350" s="51"/>
      <c r="GM350" s="51"/>
      <c r="GN350" s="51"/>
      <c r="GO350" s="51"/>
      <c r="GP350" s="51"/>
      <c r="GQ350" s="57"/>
      <c r="GR350" s="51"/>
      <c r="GS350" s="51"/>
      <c r="GT350" s="96"/>
      <c r="GU350" s="96"/>
      <c r="GV350" s="51"/>
      <c r="GW350" s="51"/>
      <c r="GX350" s="51"/>
      <c r="GY350" s="51"/>
    </row>
    <row r="351" spans="194:207" ht="12.75">
      <c r="GL351" s="51"/>
      <c r="GM351" s="51"/>
      <c r="GN351" s="51"/>
      <c r="GO351" s="51"/>
      <c r="GP351" s="51"/>
      <c r="GQ351" s="57"/>
      <c r="GR351" s="51"/>
      <c r="GS351" s="51"/>
      <c r="GT351" s="96"/>
      <c r="GU351" s="96"/>
      <c r="GV351" s="51"/>
      <c r="GW351" s="51"/>
      <c r="GX351" s="51"/>
      <c r="GY351" s="51"/>
    </row>
    <row r="352" spans="194:207" ht="12.75">
      <c r="GL352" s="51"/>
      <c r="GM352" s="51"/>
      <c r="GN352" s="51"/>
      <c r="GO352" s="51"/>
      <c r="GP352" s="51"/>
      <c r="GQ352" s="57"/>
      <c r="GR352" s="51"/>
      <c r="GS352" s="51"/>
      <c r="GT352" s="96"/>
      <c r="GU352" s="96"/>
      <c r="GV352" s="51"/>
      <c r="GW352" s="51"/>
      <c r="GX352" s="51"/>
      <c r="GY352" s="51"/>
    </row>
    <row r="353" spans="194:207" ht="12.75">
      <c r="GL353" s="51"/>
      <c r="GM353" s="51"/>
      <c r="GN353" s="51"/>
      <c r="GO353" s="51"/>
      <c r="GP353" s="51"/>
      <c r="GQ353" s="57"/>
      <c r="GR353" s="51"/>
      <c r="GS353" s="51"/>
      <c r="GT353" s="96"/>
      <c r="GU353" s="96"/>
      <c r="GV353" s="51"/>
      <c r="GW353" s="51"/>
      <c r="GX353" s="51"/>
      <c r="GY353" s="51"/>
    </row>
    <row r="354" spans="194:207" ht="12.75">
      <c r="GL354" s="51"/>
      <c r="GM354" s="51"/>
      <c r="GN354" s="51"/>
      <c r="GO354" s="51"/>
      <c r="GP354" s="51"/>
      <c r="GQ354" s="57"/>
      <c r="GR354" s="51"/>
      <c r="GS354" s="51"/>
      <c r="GT354" s="96"/>
      <c r="GU354" s="96"/>
      <c r="GV354" s="51"/>
      <c r="GW354" s="51"/>
      <c r="GX354" s="51"/>
      <c r="GY354" s="51"/>
    </row>
    <row r="355" spans="194:207" ht="12.75">
      <c r="GL355" s="51"/>
      <c r="GM355" s="51"/>
      <c r="GN355" s="51"/>
      <c r="GO355" s="51"/>
      <c r="GP355" s="51"/>
      <c r="GQ355" s="57"/>
      <c r="GR355" s="51"/>
      <c r="GS355" s="51"/>
      <c r="GT355" s="96"/>
      <c r="GU355" s="96"/>
      <c r="GV355" s="51"/>
      <c r="GW355" s="51"/>
      <c r="GX355" s="51"/>
      <c r="GY355" s="51"/>
    </row>
    <row r="356" spans="194:207" ht="12.75">
      <c r="GL356" s="51"/>
      <c r="GM356" s="51"/>
      <c r="GN356" s="51"/>
      <c r="GO356" s="51"/>
      <c r="GP356" s="51"/>
      <c r="GQ356" s="57"/>
      <c r="GR356" s="51"/>
      <c r="GS356" s="51"/>
      <c r="GT356" s="96"/>
      <c r="GU356" s="96"/>
      <c r="GV356" s="51"/>
      <c r="GW356" s="51"/>
      <c r="GX356" s="51"/>
      <c r="GY356" s="51"/>
    </row>
    <row r="357" spans="194:207" ht="12.75">
      <c r="GL357" s="51"/>
      <c r="GM357" s="51"/>
      <c r="GN357" s="51"/>
      <c r="GO357" s="51"/>
      <c r="GP357" s="51"/>
      <c r="GQ357" s="57"/>
      <c r="GR357" s="51"/>
      <c r="GS357" s="51"/>
      <c r="GT357" s="96"/>
      <c r="GU357" s="96"/>
      <c r="GV357" s="51"/>
      <c r="GW357" s="51"/>
      <c r="GX357" s="51"/>
      <c r="GY357" s="51"/>
    </row>
    <row r="358" spans="194:207" ht="12.75">
      <c r="GL358" s="51"/>
      <c r="GM358" s="51"/>
      <c r="GN358" s="51"/>
      <c r="GO358" s="51"/>
      <c r="GP358" s="51"/>
      <c r="GQ358" s="57"/>
      <c r="GR358" s="51"/>
      <c r="GS358" s="51"/>
      <c r="GT358" s="96"/>
      <c r="GU358" s="96"/>
      <c r="GV358" s="51"/>
      <c r="GW358" s="51"/>
      <c r="GX358" s="51"/>
      <c r="GY358" s="51"/>
    </row>
    <row r="359" spans="194:207" ht="12.75">
      <c r="GL359" s="51"/>
      <c r="GM359" s="51"/>
      <c r="GN359" s="51"/>
      <c r="GO359" s="51"/>
      <c r="GP359" s="51"/>
      <c r="GQ359" s="57"/>
      <c r="GR359" s="51"/>
      <c r="GS359" s="51"/>
      <c r="GT359" s="96"/>
      <c r="GU359" s="96"/>
      <c r="GV359" s="51"/>
      <c r="GW359" s="51"/>
      <c r="GX359" s="51"/>
      <c r="GY359" s="51"/>
    </row>
    <row r="360" spans="194:207" ht="12.75">
      <c r="GL360" s="51"/>
      <c r="GM360" s="51"/>
      <c r="GN360" s="51"/>
      <c r="GO360" s="51"/>
      <c r="GP360" s="51"/>
      <c r="GQ360" s="57"/>
      <c r="GR360" s="51"/>
      <c r="GS360" s="51"/>
      <c r="GT360" s="96"/>
      <c r="GU360" s="96"/>
      <c r="GV360" s="51"/>
      <c r="GW360" s="51"/>
      <c r="GX360" s="51"/>
      <c r="GY360" s="51"/>
    </row>
    <row r="361" spans="194:207" ht="12.75">
      <c r="GL361" s="51"/>
      <c r="GM361" s="51"/>
      <c r="GN361" s="51"/>
      <c r="GO361" s="51"/>
      <c r="GP361" s="51"/>
      <c r="GQ361" s="57"/>
      <c r="GR361" s="51"/>
      <c r="GS361" s="51"/>
      <c r="GT361" s="96"/>
      <c r="GU361" s="96"/>
      <c r="GV361" s="51"/>
      <c r="GW361" s="51"/>
      <c r="GX361" s="51"/>
      <c r="GY361" s="51"/>
    </row>
    <row r="362" spans="194:207" ht="12.75">
      <c r="GL362" s="51"/>
      <c r="GM362" s="51"/>
      <c r="GN362" s="51"/>
      <c r="GO362" s="51"/>
      <c r="GP362" s="51"/>
      <c r="GQ362" s="57"/>
      <c r="GR362" s="51"/>
      <c r="GS362" s="51"/>
      <c r="GT362" s="96"/>
      <c r="GU362" s="96"/>
      <c r="GV362" s="51"/>
      <c r="GW362" s="51"/>
      <c r="GX362" s="51"/>
      <c r="GY362" s="51"/>
    </row>
    <row r="363" spans="194:207" ht="12.75">
      <c r="GL363" s="51"/>
      <c r="GM363" s="51"/>
      <c r="GN363" s="51"/>
      <c r="GO363" s="51"/>
      <c r="GP363" s="51"/>
      <c r="GQ363" s="57"/>
      <c r="GR363" s="51"/>
      <c r="GS363" s="51"/>
      <c r="GT363" s="96"/>
      <c r="GU363" s="96"/>
      <c r="GV363" s="51"/>
      <c r="GW363" s="51"/>
      <c r="GX363" s="51"/>
      <c r="GY363" s="51"/>
    </row>
    <row r="364" spans="194:207" ht="12.75">
      <c r="GL364" s="51"/>
      <c r="GM364" s="51"/>
      <c r="GN364" s="51"/>
      <c r="GO364" s="51"/>
      <c r="GP364" s="51"/>
      <c r="GQ364" s="57"/>
      <c r="GR364" s="51"/>
      <c r="GS364" s="51"/>
      <c r="GT364" s="96"/>
      <c r="GU364" s="96"/>
      <c r="GV364" s="51"/>
      <c r="GW364" s="51"/>
      <c r="GX364" s="51"/>
      <c r="GY364" s="51"/>
    </row>
    <row r="365" spans="194:207" ht="12.75">
      <c r="GL365" s="51"/>
      <c r="GM365" s="51"/>
      <c r="GN365" s="51"/>
      <c r="GO365" s="51"/>
      <c r="GP365" s="51"/>
      <c r="GQ365" s="57"/>
      <c r="GR365" s="51"/>
      <c r="GS365" s="51"/>
      <c r="GT365" s="96"/>
      <c r="GU365" s="96"/>
      <c r="GV365" s="51"/>
      <c r="GW365" s="51"/>
      <c r="GX365" s="51"/>
      <c r="GY365" s="51"/>
    </row>
    <row r="366" spans="194:207" ht="12.75">
      <c r="GL366" s="51"/>
      <c r="GM366" s="51"/>
      <c r="GN366" s="51"/>
      <c r="GO366" s="51"/>
      <c r="GP366" s="51"/>
      <c r="GQ366" s="57"/>
      <c r="GR366" s="51"/>
      <c r="GS366" s="51"/>
      <c r="GT366" s="96"/>
      <c r="GU366" s="96"/>
      <c r="GV366" s="51"/>
      <c r="GW366" s="51"/>
      <c r="GX366" s="51"/>
      <c r="GY366" s="51"/>
    </row>
    <row r="367" spans="194:207" ht="12.75">
      <c r="GL367" s="51"/>
      <c r="GM367" s="51"/>
      <c r="GN367" s="51"/>
      <c r="GO367" s="51"/>
      <c r="GP367" s="51"/>
      <c r="GQ367" s="57"/>
      <c r="GR367" s="51"/>
      <c r="GS367" s="51"/>
      <c r="GT367" s="96"/>
      <c r="GU367" s="96"/>
      <c r="GV367" s="51"/>
      <c r="GW367" s="51"/>
      <c r="GX367" s="51"/>
      <c r="GY367" s="51"/>
    </row>
    <row r="368" spans="194:207" ht="12.75">
      <c r="GL368" s="51"/>
      <c r="GM368" s="51"/>
      <c r="GN368" s="51"/>
      <c r="GO368" s="51"/>
      <c r="GP368" s="51"/>
      <c r="GQ368" s="57"/>
      <c r="GR368" s="51"/>
      <c r="GS368" s="51"/>
      <c r="GT368" s="96"/>
      <c r="GU368" s="96"/>
      <c r="GV368" s="51"/>
      <c r="GW368" s="51"/>
      <c r="GX368" s="51"/>
      <c r="GY368" s="51"/>
    </row>
    <row r="369" spans="194:207" ht="12.75">
      <c r="GL369" s="51"/>
      <c r="GM369" s="51"/>
      <c r="GN369" s="51"/>
      <c r="GO369" s="51"/>
      <c r="GP369" s="51"/>
      <c r="GQ369" s="57"/>
      <c r="GR369" s="51"/>
      <c r="GS369" s="51"/>
      <c r="GT369" s="96"/>
      <c r="GU369" s="96"/>
      <c r="GV369" s="51"/>
      <c r="GW369" s="51"/>
      <c r="GX369" s="51"/>
      <c r="GY369" s="51"/>
    </row>
    <row r="370" spans="194:207" ht="12.75">
      <c r="GL370" s="51"/>
      <c r="GM370" s="51"/>
      <c r="GN370" s="51"/>
      <c r="GO370" s="51"/>
      <c r="GP370" s="51"/>
      <c r="GQ370" s="57"/>
      <c r="GR370" s="51"/>
      <c r="GS370" s="51"/>
      <c r="GT370" s="96"/>
      <c r="GU370" s="96"/>
      <c r="GV370" s="51"/>
      <c r="GW370" s="51"/>
      <c r="GX370" s="51"/>
      <c r="GY370" s="51"/>
    </row>
    <row r="371" spans="194:207" ht="12.75">
      <c r="GL371" s="51"/>
      <c r="GM371" s="51"/>
      <c r="GN371" s="51"/>
      <c r="GO371" s="51"/>
      <c r="GP371" s="51"/>
      <c r="GQ371" s="57"/>
      <c r="GR371" s="51"/>
      <c r="GS371" s="51"/>
      <c r="GT371" s="96"/>
      <c r="GU371" s="96"/>
      <c r="GV371" s="51"/>
      <c r="GW371" s="51"/>
      <c r="GX371" s="51"/>
      <c r="GY371" s="51"/>
    </row>
    <row r="372" spans="194:207" ht="12.75">
      <c r="GL372" s="51"/>
      <c r="GM372" s="51"/>
      <c r="GN372" s="51"/>
      <c r="GO372" s="51"/>
      <c r="GP372" s="51"/>
      <c r="GQ372" s="57"/>
      <c r="GR372" s="51"/>
      <c r="GS372" s="51"/>
      <c r="GT372" s="96"/>
      <c r="GU372" s="96"/>
      <c r="GV372" s="51"/>
      <c r="GW372" s="51"/>
      <c r="GX372" s="51"/>
      <c r="GY372" s="51"/>
    </row>
    <row r="373" spans="194:207" ht="12.75">
      <c r="GL373" s="51"/>
      <c r="GM373" s="51"/>
      <c r="GN373" s="51"/>
      <c r="GO373" s="51"/>
      <c r="GP373" s="51"/>
      <c r="GQ373" s="57"/>
      <c r="GR373" s="51"/>
      <c r="GS373" s="51"/>
      <c r="GT373" s="96"/>
      <c r="GU373" s="96"/>
      <c r="GV373" s="51"/>
      <c r="GW373" s="51"/>
      <c r="GX373" s="51"/>
      <c r="GY373" s="51"/>
    </row>
    <row r="374" spans="194:207" ht="12.75">
      <c r="GL374" s="51"/>
      <c r="GM374" s="51"/>
      <c r="GN374" s="51"/>
      <c r="GO374" s="51"/>
      <c r="GP374" s="51"/>
      <c r="GQ374" s="57"/>
      <c r="GR374" s="51"/>
      <c r="GS374" s="51"/>
      <c r="GT374" s="96"/>
      <c r="GU374" s="96"/>
      <c r="GV374" s="51"/>
      <c r="GW374" s="51"/>
      <c r="GX374" s="51"/>
      <c r="GY374" s="51"/>
    </row>
    <row r="375" spans="194:207" ht="12.75">
      <c r="GL375" s="51"/>
      <c r="GM375" s="51"/>
      <c r="GN375" s="51"/>
      <c r="GO375" s="51"/>
      <c r="GP375" s="51"/>
      <c r="GQ375" s="57"/>
      <c r="GR375" s="51"/>
      <c r="GS375" s="51"/>
      <c r="GT375" s="96"/>
      <c r="GU375" s="96"/>
      <c r="GV375" s="51"/>
      <c r="GW375" s="51"/>
      <c r="GX375" s="51"/>
      <c r="GY375" s="51"/>
    </row>
    <row r="376" spans="194:207" ht="12.75">
      <c r="GL376" s="51"/>
      <c r="GM376" s="51"/>
      <c r="GN376" s="51"/>
      <c r="GO376" s="51"/>
      <c r="GP376" s="51"/>
      <c r="GQ376" s="57"/>
      <c r="GR376" s="51"/>
      <c r="GS376" s="51"/>
      <c r="GT376" s="96"/>
      <c r="GU376" s="96"/>
      <c r="GV376" s="51"/>
      <c r="GW376" s="51"/>
      <c r="GX376" s="51"/>
      <c r="GY376" s="51"/>
    </row>
    <row r="377" spans="194:207" ht="12.75">
      <c r="GL377" s="51"/>
      <c r="GM377" s="51"/>
      <c r="GN377" s="51"/>
      <c r="GO377" s="51"/>
      <c r="GP377" s="51"/>
      <c r="GQ377" s="57"/>
      <c r="GR377" s="51"/>
      <c r="GS377" s="51"/>
      <c r="GT377" s="96"/>
      <c r="GU377" s="96"/>
      <c r="GV377" s="51"/>
      <c r="GW377" s="51"/>
      <c r="GX377" s="51"/>
      <c r="GY377" s="51"/>
    </row>
    <row r="378" spans="194:207" ht="12.75">
      <c r="GL378" s="51"/>
      <c r="GM378" s="51"/>
      <c r="GN378" s="51"/>
      <c r="GO378" s="51"/>
      <c r="GP378" s="51"/>
      <c r="GQ378" s="57"/>
      <c r="GR378" s="51"/>
      <c r="GS378" s="51"/>
      <c r="GT378" s="96"/>
      <c r="GU378" s="96"/>
      <c r="GV378" s="51"/>
      <c r="GW378" s="51"/>
      <c r="GX378" s="51"/>
      <c r="GY378" s="51"/>
    </row>
    <row r="379" spans="194:207" ht="12.75">
      <c r="GL379" s="51"/>
      <c r="GM379" s="51"/>
      <c r="GN379" s="51"/>
      <c r="GO379" s="51"/>
      <c r="GP379" s="51"/>
      <c r="GQ379" s="57"/>
      <c r="GR379" s="51"/>
      <c r="GS379" s="51"/>
      <c r="GT379" s="96"/>
      <c r="GU379" s="96"/>
      <c r="GV379" s="51"/>
      <c r="GW379" s="51"/>
      <c r="GX379" s="51"/>
      <c r="GY379" s="51"/>
    </row>
    <row r="380" spans="194:207" ht="12.75">
      <c r="GL380" s="51"/>
      <c r="GM380" s="51"/>
      <c r="GN380" s="51"/>
      <c r="GO380" s="51"/>
      <c r="GP380" s="51"/>
      <c r="GQ380" s="57"/>
      <c r="GR380" s="51"/>
      <c r="GS380" s="51"/>
      <c r="GT380" s="96"/>
      <c r="GU380" s="96"/>
      <c r="GV380" s="51"/>
      <c r="GW380" s="51"/>
      <c r="GX380" s="51"/>
      <c r="GY380" s="51"/>
    </row>
    <row r="381" spans="194:207" ht="12.75">
      <c r="GL381" s="51"/>
      <c r="GM381" s="51"/>
      <c r="GN381" s="51"/>
      <c r="GO381" s="51"/>
      <c r="GP381" s="51"/>
      <c r="GQ381" s="57"/>
      <c r="GR381" s="51"/>
      <c r="GS381" s="51"/>
      <c r="GT381" s="96"/>
      <c r="GU381" s="96"/>
      <c r="GV381" s="51"/>
      <c r="GW381" s="51"/>
      <c r="GX381" s="51"/>
      <c r="GY381" s="51"/>
    </row>
    <row r="382" spans="194:207" ht="12.75">
      <c r="GL382" s="51"/>
      <c r="GM382" s="51"/>
      <c r="GN382" s="51"/>
      <c r="GO382" s="51"/>
      <c r="GP382" s="51"/>
      <c r="GQ382" s="57"/>
      <c r="GR382" s="51"/>
      <c r="GS382" s="51"/>
      <c r="GT382" s="96"/>
      <c r="GU382" s="96"/>
      <c r="GV382" s="51"/>
      <c r="GW382" s="51"/>
      <c r="GX382" s="51"/>
      <c r="GY382" s="51"/>
    </row>
    <row r="383" spans="194:207" ht="12.75">
      <c r="GL383" s="51"/>
      <c r="GM383" s="51"/>
      <c r="GN383" s="51"/>
      <c r="GO383" s="51"/>
      <c r="GP383" s="51"/>
      <c r="GQ383" s="57"/>
      <c r="GR383" s="51"/>
      <c r="GS383" s="51"/>
      <c r="GT383" s="96"/>
      <c r="GU383" s="96"/>
      <c r="GV383" s="51"/>
      <c r="GW383" s="51"/>
      <c r="GX383" s="51"/>
      <c r="GY383" s="51"/>
    </row>
    <row r="384" spans="194:207" ht="12.75">
      <c r="GL384" s="51"/>
      <c r="GM384" s="51"/>
      <c r="GN384" s="51"/>
      <c r="GO384" s="51"/>
      <c r="GP384" s="51"/>
      <c r="GQ384" s="57"/>
      <c r="GR384" s="51"/>
      <c r="GS384" s="51"/>
      <c r="GT384" s="96"/>
      <c r="GU384" s="96"/>
      <c r="GV384" s="51"/>
      <c r="GW384" s="51"/>
      <c r="GX384" s="51"/>
      <c r="GY384" s="51"/>
    </row>
    <row r="385" spans="194:207" ht="12.75">
      <c r="GL385" s="51"/>
      <c r="GM385" s="51"/>
      <c r="GN385" s="51"/>
      <c r="GO385" s="51"/>
      <c r="GP385" s="51"/>
      <c r="GQ385" s="57"/>
      <c r="GR385" s="51"/>
      <c r="GS385" s="51"/>
      <c r="GT385" s="96"/>
      <c r="GU385" s="96"/>
      <c r="GV385" s="51"/>
      <c r="GW385" s="51"/>
      <c r="GX385" s="51"/>
      <c r="GY385" s="51"/>
    </row>
    <row r="386" spans="194:207" ht="12.75">
      <c r="GL386" s="51"/>
      <c r="GM386" s="51"/>
      <c r="GN386" s="51"/>
      <c r="GO386" s="51"/>
      <c r="GP386" s="51"/>
      <c r="GQ386" s="57"/>
      <c r="GR386" s="51"/>
      <c r="GS386" s="51"/>
      <c r="GT386" s="96"/>
      <c r="GU386" s="96"/>
      <c r="GV386" s="51"/>
      <c r="GW386" s="51"/>
      <c r="GX386" s="51"/>
      <c r="GY386" s="51"/>
    </row>
    <row r="387" spans="194:207" ht="12.75">
      <c r="GL387" s="51"/>
      <c r="GM387" s="51"/>
      <c r="GN387" s="51"/>
      <c r="GO387" s="51"/>
      <c r="GP387" s="51"/>
      <c r="GQ387" s="57"/>
      <c r="GR387" s="51"/>
      <c r="GS387" s="51"/>
      <c r="GT387" s="96"/>
      <c r="GU387" s="96"/>
      <c r="GV387" s="51"/>
      <c r="GW387" s="51"/>
      <c r="GX387" s="51"/>
      <c r="GY387" s="51"/>
    </row>
    <row r="388" spans="194:207" ht="12.75">
      <c r="GL388" s="51"/>
      <c r="GM388" s="51"/>
      <c r="GN388" s="51"/>
      <c r="GO388" s="51"/>
      <c r="GP388" s="51"/>
      <c r="GQ388" s="57"/>
      <c r="GR388" s="51"/>
      <c r="GS388" s="51"/>
      <c r="GT388" s="96"/>
      <c r="GU388" s="96"/>
      <c r="GV388" s="51"/>
      <c r="GW388" s="51"/>
      <c r="GX388" s="51"/>
      <c r="GY388" s="51"/>
    </row>
    <row r="389" spans="194:207" ht="12.75">
      <c r="GL389" s="51"/>
      <c r="GM389" s="51"/>
      <c r="GN389" s="51"/>
      <c r="GO389" s="51"/>
      <c r="GP389" s="51"/>
      <c r="GQ389" s="57"/>
      <c r="GR389" s="51"/>
      <c r="GS389" s="51"/>
      <c r="GT389" s="96"/>
      <c r="GU389" s="96"/>
      <c r="GV389" s="51"/>
      <c r="GW389" s="51"/>
      <c r="GX389" s="51"/>
      <c r="GY389" s="51"/>
    </row>
    <row r="390" spans="194:207" ht="12.75">
      <c r="GL390" s="51"/>
      <c r="GM390" s="51"/>
      <c r="GN390" s="51"/>
      <c r="GO390" s="51"/>
      <c r="GP390" s="51"/>
      <c r="GQ390" s="57"/>
      <c r="GR390" s="51"/>
      <c r="GS390" s="51"/>
      <c r="GT390" s="96"/>
      <c r="GU390" s="96"/>
      <c r="GV390" s="51"/>
      <c r="GW390" s="51"/>
      <c r="GX390" s="51"/>
      <c r="GY390" s="51"/>
    </row>
    <row r="391" spans="194:207" ht="12.75">
      <c r="GL391" s="51"/>
      <c r="GM391" s="51"/>
      <c r="GN391" s="51"/>
      <c r="GO391" s="51"/>
      <c r="GP391" s="51"/>
      <c r="GQ391" s="57"/>
      <c r="GR391" s="51"/>
      <c r="GS391" s="51"/>
      <c r="GT391" s="96"/>
      <c r="GU391" s="96"/>
      <c r="GV391" s="51"/>
      <c r="GW391" s="51"/>
      <c r="GX391" s="51"/>
      <c r="GY391" s="51"/>
    </row>
    <row r="392" spans="194:207" ht="12.75">
      <c r="GL392" s="51"/>
      <c r="GM392" s="51"/>
      <c r="GN392" s="51"/>
      <c r="GO392" s="51"/>
      <c r="GP392" s="51"/>
      <c r="GQ392" s="57"/>
      <c r="GR392" s="51"/>
      <c r="GS392" s="51"/>
      <c r="GT392" s="96"/>
      <c r="GU392" s="96"/>
      <c r="GV392" s="51"/>
      <c r="GW392" s="51"/>
      <c r="GX392" s="51"/>
      <c r="GY392" s="51"/>
    </row>
    <row r="393" spans="194:207" ht="12.75">
      <c r="GL393" s="51"/>
      <c r="GM393" s="51"/>
      <c r="GN393" s="51"/>
      <c r="GO393" s="51"/>
      <c r="GP393" s="51"/>
      <c r="GQ393" s="57"/>
      <c r="GR393" s="51"/>
      <c r="GS393" s="51"/>
      <c r="GT393" s="96"/>
      <c r="GU393" s="96"/>
      <c r="GV393" s="51"/>
      <c r="GW393" s="51"/>
      <c r="GX393" s="51"/>
      <c r="GY393" s="51"/>
    </row>
    <row r="394" spans="194:207" ht="12.75">
      <c r="GL394" s="51"/>
      <c r="GM394" s="51"/>
      <c r="GN394" s="51"/>
      <c r="GO394" s="51"/>
      <c r="GP394" s="51"/>
      <c r="GQ394" s="57"/>
      <c r="GR394" s="51"/>
      <c r="GS394" s="51"/>
      <c r="GT394" s="96"/>
      <c r="GU394" s="96"/>
      <c r="GV394" s="51"/>
      <c r="GW394" s="51"/>
      <c r="GX394" s="51"/>
      <c r="GY394" s="51"/>
    </row>
    <row r="395" spans="194:207" ht="12.75">
      <c r="GL395" s="51"/>
      <c r="GM395" s="51"/>
      <c r="GN395" s="51"/>
      <c r="GO395" s="51"/>
      <c r="GP395" s="51"/>
      <c r="GQ395" s="57"/>
      <c r="GR395" s="51"/>
      <c r="GS395" s="51"/>
      <c r="GT395" s="96"/>
      <c r="GU395" s="96"/>
      <c r="GV395" s="51"/>
      <c r="GW395" s="51"/>
      <c r="GX395" s="51"/>
      <c r="GY395" s="51"/>
    </row>
    <row r="396" spans="194:207" ht="12.75">
      <c r="GL396" s="51"/>
      <c r="GM396" s="51"/>
      <c r="GN396" s="51"/>
      <c r="GO396" s="51"/>
      <c r="GP396" s="51"/>
      <c r="GQ396" s="57"/>
      <c r="GR396" s="51"/>
      <c r="GS396" s="51"/>
      <c r="GT396" s="96"/>
      <c r="GU396" s="96"/>
      <c r="GV396" s="51"/>
      <c r="GW396" s="51"/>
      <c r="GX396" s="51"/>
      <c r="GY396" s="51"/>
    </row>
    <row r="397" spans="194:207" ht="12.75">
      <c r="GL397" s="51"/>
      <c r="GM397" s="51"/>
      <c r="GN397" s="51"/>
      <c r="GO397" s="51"/>
      <c r="GP397" s="51"/>
      <c r="GQ397" s="57"/>
      <c r="GR397" s="51"/>
      <c r="GS397" s="51"/>
      <c r="GT397" s="96"/>
      <c r="GU397" s="96"/>
      <c r="GV397" s="51"/>
      <c r="GW397" s="51"/>
      <c r="GX397" s="51"/>
      <c r="GY397" s="51"/>
    </row>
    <row r="398" spans="194:207" ht="12.75">
      <c r="GL398" s="51"/>
      <c r="GM398" s="51"/>
      <c r="GN398" s="51"/>
      <c r="GO398" s="51"/>
      <c r="GP398" s="51"/>
      <c r="GQ398" s="57"/>
      <c r="GR398" s="51"/>
      <c r="GS398" s="51"/>
      <c r="GT398" s="96"/>
      <c r="GU398" s="96"/>
      <c r="GV398" s="51"/>
      <c r="GW398" s="51"/>
      <c r="GX398" s="51"/>
      <c r="GY398" s="51"/>
    </row>
    <row r="399" spans="194:207" ht="12.75">
      <c r="GL399" s="51"/>
      <c r="GM399" s="51"/>
      <c r="GN399" s="51"/>
      <c r="GO399" s="51"/>
      <c r="GP399" s="51"/>
      <c r="GQ399" s="57"/>
      <c r="GR399" s="51"/>
      <c r="GS399" s="51"/>
      <c r="GT399" s="96"/>
      <c r="GU399" s="96"/>
      <c r="GV399" s="51"/>
      <c r="GW399" s="51"/>
      <c r="GX399" s="51"/>
      <c r="GY399" s="51"/>
    </row>
    <row r="400" spans="194:207" ht="12.75">
      <c r="GL400" s="51"/>
      <c r="GM400" s="51"/>
      <c r="GN400" s="51"/>
      <c r="GO400" s="51"/>
      <c r="GP400" s="51"/>
      <c r="GQ400" s="57"/>
      <c r="GR400" s="51"/>
      <c r="GS400" s="51"/>
      <c r="GT400" s="96"/>
      <c r="GU400" s="96"/>
      <c r="GV400" s="51"/>
      <c r="GW400" s="51"/>
      <c r="GX400" s="51"/>
      <c r="GY400" s="51"/>
    </row>
    <row r="401" spans="194:207" ht="12.75">
      <c r="GL401" s="51"/>
      <c r="GM401" s="51"/>
      <c r="GN401" s="51"/>
      <c r="GO401" s="51"/>
      <c r="GP401" s="51"/>
      <c r="GQ401" s="57"/>
      <c r="GR401" s="51"/>
      <c r="GS401" s="51"/>
      <c r="GT401" s="96"/>
      <c r="GU401" s="96"/>
      <c r="GV401" s="51"/>
      <c r="GW401" s="51"/>
      <c r="GX401" s="51"/>
      <c r="GY401" s="51"/>
    </row>
    <row r="402" spans="194:207" ht="12.75">
      <c r="GL402" s="51"/>
      <c r="GM402" s="51"/>
      <c r="GN402" s="51"/>
      <c r="GO402" s="51"/>
      <c r="GP402" s="51"/>
      <c r="GQ402" s="57"/>
      <c r="GR402" s="51"/>
      <c r="GS402" s="51"/>
      <c r="GT402" s="96"/>
      <c r="GU402" s="96"/>
      <c r="GV402" s="51"/>
      <c r="GW402" s="51"/>
      <c r="GX402" s="51"/>
      <c r="GY402" s="51"/>
    </row>
    <row r="403" spans="194:207" ht="12.75">
      <c r="GL403" s="51"/>
      <c r="GM403" s="51"/>
      <c r="GN403" s="51"/>
      <c r="GO403" s="51"/>
      <c r="GP403" s="51"/>
      <c r="GQ403" s="57"/>
      <c r="GR403" s="51"/>
      <c r="GS403" s="51"/>
      <c r="GT403" s="96"/>
      <c r="GU403" s="96"/>
      <c r="GV403" s="51"/>
      <c r="GW403" s="51"/>
      <c r="GX403" s="51"/>
      <c r="GY403" s="51"/>
    </row>
    <row r="404" spans="194:207" ht="12.75">
      <c r="GL404" s="51"/>
      <c r="GM404" s="51"/>
      <c r="GN404" s="51"/>
      <c r="GO404" s="51"/>
      <c r="GP404" s="51"/>
      <c r="GQ404" s="57"/>
      <c r="GR404" s="51"/>
      <c r="GS404" s="51"/>
      <c r="GT404" s="96"/>
      <c r="GU404" s="96"/>
      <c r="GV404" s="51"/>
      <c r="GW404" s="51"/>
      <c r="GX404" s="51"/>
      <c r="GY404" s="51"/>
    </row>
    <row r="405" spans="194:207" ht="12.75">
      <c r="GL405" s="51"/>
      <c r="GM405" s="51"/>
      <c r="GN405" s="51"/>
      <c r="GO405" s="51"/>
      <c r="GP405" s="51"/>
      <c r="GQ405" s="57"/>
      <c r="GR405" s="51"/>
      <c r="GS405" s="51"/>
      <c r="GT405" s="96"/>
      <c r="GU405" s="96"/>
      <c r="GV405" s="51"/>
      <c r="GW405" s="51"/>
      <c r="GX405" s="51"/>
      <c r="GY405" s="51"/>
    </row>
    <row r="406" spans="194:207" ht="12.75">
      <c r="GL406" s="51"/>
      <c r="GM406" s="51"/>
      <c r="GN406" s="51"/>
      <c r="GO406" s="51"/>
      <c r="GP406" s="51"/>
      <c r="GQ406" s="57"/>
      <c r="GR406" s="51"/>
      <c r="GS406" s="51"/>
      <c r="GT406" s="96"/>
      <c r="GU406" s="96"/>
      <c r="GV406" s="51"/>
      <c r="GW406" s="51"/>
      <c r="GX406" s="51"/>
      <c r="GY406" s="51"/>
    </row>
    <row r="407" spans="194:207" ht="12.75">
      <c r="GL407" s="51"/>
      <c r="GM407" s="51"/>
      <c r="GN407" s="51"/>
      <c r="GO407" s="51"/>
      <c r="GP407" s="51"/>
      <c r="GQ407" s="57"/>
      <c r="GR407" s="51"/>
      <c r="GS407" s="51"/>
      <c r="GT407" s="96"/>
      <c r="GU407" s="96"/>
      <c r="GV407" s="51"/>
      <c r="GW407" s="51"/>
      <c r="GX407" s="51"/>
      <c r="GY407" s="51"/>
    </row>
    <row r="408" spans="194:207" ht="12.75">
      <c r="GL408" s="51"/>
      <c r="GM408" s="51"/>
      <c r="GN408" s="51"/>
      <c r="GO408" s="51"/>
      <c r="GP408" s="51"/>
      <c r="GQ408" s="57"/>
      <c r="GR408" s="51"/>
      <c r="GS408" s="51"/>
      <c r="GT408" s="96"/>
      <c r="GU408" s="96"/>
      <c r="GV408" s="51"/>
      <c r="GW408" s="51"/>
      <c r="GX408" s="51"/>
      <c r="GY408" s="51"/>
    </row>
    <row r="409" spans="194:207" ht="12.75">
      <c r="GL409" s="51"/>
      <c r="GM409" s="51"/>
      <c r="GN409" s="51"/>
      <c r="GO409" s="51"/>
      <c r="GP409" s="51"/>
      <c r="GQ409" s="57"/>
      <c r="GR409" s="51"/>
      <c r="GS409" s="51"/>
      <c r="GT409" s="96"/>
      <c r="GU409" s="96"/>
      <c r="GV409" s="51"/>
      <c r="GW409" s="51"/>
      <c r="GX409" s="51"/>
      <c r="GY409" s="51"/>
    </row>
    <row r="410" spans="194:207" ht="12.75">
      <c r="GL410" s="51"/>
      <c r="GM410" s="51"/>
      <c r="GN410" s="51"/>
      <c r="GO410" s="51"/>
      <c r="GP410" s="51"/>
      <c r="GQ410" s="57"/>
      <c r="GR410" s="51"/>
      <c r="GS410" s="51"/>
      <c r="GT410" s="96"/>
      <c r="GU410" s="96"/>
      <c r="GV410" s="51"/>
      <c r="GW410" s="51"/>
      <c r="GX410" s="51"/>
      <c r="GY410" s="51"/>
    </row>
    <row r="411" spans="194:207" ht="12.75">
      <c r="GL411" s="51"/>
      <c r="GM411" s="51"/>
      <c r="GN411" s="51"/>
      <c r="GO411" s="51"/>
      <c r="GP411" s="51"/>
      <c r="GQ411" s="57"/>
      <c r="GR411" s="51"/>
      <c r="GS411" s="51"/>
      <c r="GT411" s="96"/>
      <c r="GU411" s="96"/>
      <c r="GV411" s="51"/>
      <c r="GW411" s="51"/>
      <c r="GX411" s="51"/>
      <c r="GY411" s="51"/>
    </row>
    <row r="412" spans="194:207" ht="12.75">
      <c r="GL412" s="51"/>
      <c r="GM412" s="51"/>
      <c r="GN412" s="51"/>
      <c r="GO412" s="51"/>
      <c r="GP412" s="51"/>
      <c r="GQ412" s="57"/>
      <c r="GR412" s="51"/>
      <c r="GS412" s="51"/>
      <c r="GT412" s="96"/>
      <c r="GU412" s="96"/>
      <c r="GV412" s="51"/>
      <c r="GW412" s="51"/>
      <c r="GX412" s="51"/>
      <c r="GY412" s="51"/>
    </row>
    <row r="413" spans="194:207" ht="12.75">
      <c r="GL413" s="51"/>
      <c r="GM413" s="51"/>
      <c r="GN413" s="51"/>
      <c r="GO413" s="51"/>
      <c r="GP413" s="51"/>
      <c r="GQ413" s="57"/>
      <c r="GR413" s="51"/>
      <c r="GS413" s="51"/>
      <c r="GT413" s="96"/>
      <c r="GU413" s="96"/>
      <c r="GV413" s="51"/>
      <c r="GW413" s="51"/>
      <c r="GX413" s="51"/>
      <c r="GY413" s="51"/>
    </row>
    <row r="414" spans="194:207" ht="12.75">
      <c r="GL414" s="51"/>
      <c r="GM414" s="51"/>
      <c r="GN414" s="51"/>
      <c r="GO414" s="51"/>
      <c r="GP414" s="51"/>
      <c r="GQ414" s="57"/>
      <c r="GR414" s="51"/>
      <c r="GS414" s="51"/>
      <c r="GT414" s="96"/>
      <c r="GU414" s="96"/>
      <c r="GV414" s="51"/>
      <c r="GW414" s="51"/>
      <c r="GX414" s="51"/>
      <c r="GY414" s="51"/>
    </row>
    <row r="415" spans="194:207" ht="12.75">
      <c r="GL415" s="51"/>
      <c r="GM415" s="51"/>
      <c r="GN415" s="51"/>
      <c r="GO415" s="51"/>
      <c r="GP415" s="51"/>
      <c r="GQ415" s="57"/>
      <c r="GR415" s="51"/>
      <c r="GS415" s="51"/>
      <c r="GT415" s="96"/>
      <c r="GU415" s="96"/>
      <c r="GV415" s="51"/>
      <c r="GW415" s="51"/>
      <c r="GX415" s="51"/>
      <c r="GY415" s="51"/>
    </row>
    <row r="416" spans="194:207" ht="12.75">
      <c r="GL416" s="51"/>
      <c r="GM416" s="51"/>
      <c r="GN416" s="51"/>
      <c r="GO416" s="51"/>
      <c r="GP416" s="51"/>
      <c r="GQ416" s="57"/>
      <c r="GR416" s="51"/>
      <c r="GS416" s="51"/>
      <c r="GT416" s="96"/>
      <c r="GU416" s="96"/>
      <c r="GV416" s="51"/>
      <c r="GW416" s="51"/>
      <c r="GX416" s="51"/>
      <c r="GY416" s="51"/>
    </row>
    <row r="417" spans="194:207" ht="12.75">
      <c r="GL417" s="51"/>
      <c r="GM417" s="51"/>
      <c r="GN417" s="51"/>
      <c r="GO417" s="51"/>
      <c r="GP417" s="51"/>
      <c r="GQ417" s="57"/>
      <c r="GR417" s="51"/>
      <c r="GS417" s="51"/>
      <c r="GT417" s="96"/>
      <c r="GU417" s="96"/>
      <c r="GV417" s="51"/>
      <c r="GW417" s="51"/>
      <c r="GX417" s="51"/>
      <c r="GY417" s="51"/>
    </row>
    <row r="418" spans="194:207" ht="12.75">
      <c r="GL418" s="51"/>
      <c r="GM418" s="51"/>
      <c r="GN418" s="51"/>
      <c r="GO418" s="51"/>
      <c r="GP418" s="51"/>
      <c r="GQ418" s="57"/>
      <c r="GR418" s="51"/>
      <c r="GS418" s="51"/>
      <c r="GT418" s="96"/>
      <c r="GU418" s="96"/>
      <c r="GV418" s="51"/>
      <c r="GW418" s="51"/>
      <c r="GX418" s="51"/>
      <c r="GY418" s="51"/>
    </row>
    <row r="419" spans="194:207" ht="12.75">
      <c r="GL419" s="51"/>
      <c r="GM419" s="51"/>
      <c r="GN419" s="51"/>
      <c r="GO419" s="51"/>
      <c r="GP419" s="51"/>
      <c r="GQ419" s="57"/>
      <c r="GR419" s="51"/>
      <c r="GS419" s="51"/>
      <c r="GT419" s="96"/>
      <c r="GU419" s="96"/>
      <c r="GV419" s="51"/>
      <c r="GW419" s="51"/>
      <c r="GX419" s="51"/>
      <c r="GY419" s="51"/>
    </row>
    <row r="420" spans="194:207" ht="12.75">
      <c r="GL420" s="51"/>
      <c r="GM420" s="51"/>
      <c r="GN420" s="51"/>
      <c r="GO420" s="51"/>
      <c r="GP420" s="51"/>
      <c r="GQ420" s="57"/>
      <c r="GR420" s="51"/>
      <c r="GS420" s="51"/>
      <c r="GT420" s="96"/>
      <c r="GU420" s="96"/>
      <c r="GV420" s="51"/>
      <c r="GW420" s="51"/>
      <c r="GX420" s="51"/>
      <c r="GY420" s="51"/>
    </row>
    <row r="421" spans="194:207" ht="12.75">
      <c r="GL421" s="51"/>
      <c r="GM421" s="51"/>
      <c r="GN421" s="51"/>
      <c r="GO421" s="51"/>
      <c r="GP421" s="51"/>
      <c r="GQ421" s="57"/>
      <c r="GR421" s="51"/>
      <c r="GS421" s="51"/>
      <c r="GT421" s="96"/>
      <c r="GU421" s="96"/>
      <c r="GV421" s="51"/>
      <c r="GW421" s="51"/>
      <c r="GX421" s="51"/>
      <c r="GY421" s="51"/>
    </row>
    <row r="422" spans="194:207" ht="12.75">
      <c r="GL422" s="51"/>
      <c r="GM422" s="51"/>
      <c r="GN422" s="51"/>
      <c r="GO422" s="51"/>
      <c r="GP422" s="51"/>
      <c r="GQ422" s="57"/>
      <c r="GR422" s="51"/>
      <c r="GS422" s="51"/>
      <c r="GT422" s="96"/>
      <c r="GU422" s="96"/>
      <c r="GV422" s="51"/>
      <c r="GW422" s="51"/>
      <c r="GX422" s="51"/>
      <c r="GY422" s="51"/>
    </row>
    <row r="423" spans="194:207" ht="12.75">
      <c r="GL423" s="51"/>
      <c r="GM423" s="51"/>
      <c r="GN423" s="51"/>
      <c r="GO423" s="51"/>
      <c r="GP423" s="51"/>
      <c r="GQ423" s="57"/>
      <c r="GR423" s="51"/>
      <c r="GS423" s="51"/>
      <c r="GT423" s="96"/>
      <c r="GU423" s="96"/>
      <c r="GV423" s="51"/>
      <c r="GW423" s="51"/>
      <c r="GX423" s="51"/>
      <c r="GY423" s="51"/>
    </row>
    <row r="424" spans="194:207" ht="12.75">
      <c r="GL424" s="51"/>
      <c r="GM424" s="51"/>
      <c r="GN424" s="51"/>
      <c r="GO424" s="51"/>
      <c r="GP424" s="51"/>
      <c r="GQ424" s="57"/>
      <c r="GR424" s="51"/>
      <c r="GS424" s="51"/>
      <c r="GT424" s="96"/>
      <c r="GU424" s="96"/>
      <c r="GV424" s="51"/>
      <c r="GW424" s="51"/>
      <c r="GX424" s="51"/>
      <c r="GY424" s="51"/>
    </row>
    <row r="425" spans="194:207" ht="12.75">
      <c r="GL425" s="51"/>
      <c r="GM425" s="51"/>
      <c r="GN425" s="51"/>
      <c r="GO425" s="51"/>
      <c r="GP425" s="51"/>
      <c r="GQ425" s="57"/>
      <c r="GR425" s="51"/>
      <c r="GS425" s="51"/>
      <c r="GT425" s="96"/>
      <c r="GU425" s="96"/>
      <c r="GV425" s="51"/>
      <c r="GW425" s="51"/>
      <c r="GX425" s="51"/>
      <c r="GY425" s="51"/>
    </row>
    <row r="426" spans="194:207" ht="12.75">
      <c r="GL426" s="51"/>
      <c r="GM426" s="51"/>
      <c r="GN426" s="51"/>
      <c r="GO426" s="51"/>
      <c r="GP426" s="51"/>
      <c r="GQ426" s="57"/>
      <c r="GR426" s="51"/>
      <c r="GS426" s="51"/>
      <c r="GT426" s="96"/>
      <c r="GU426" s="96"/>
      <c r="GV426" s="51"/>
      <c r="GW426" s="51"/>
      <c r="GX426" s="51"/>
      <c r="GY426" s="51"/>
    </row>
    <row r="427" spans="194:207" ht="12.75">
      <c r="GL427" s="51"/>
      <c r="GM427" s="51"/>
      <c r="GN427" s="51"/>
      <c r="GO427" s="51"/>
      <c r="GP427" s="51"/>
      <c r="GQ427" s="57"/>
      <c r="GR427" s="51"/>
      <c r="GS427" s="51"/>
      <c r="GT427" s="96"/>
      <c r="GU427" s="96"/>
      <c r="GV427" s="51"/>
      <c r="GW427" s="51"/>
      <c r="GX427" s="51"/>
      <c r="GY427" s="51"/>
    </row>
    <row r="428" spans="194:207" ht="12.75">
      <c r="GL428" s="51"/>
      <c r="GM428" s="51"/>
      <c r="GN428" s="51"/>
      <c r="GO428" s="51"/>
      <c r="GP428" s="51"/>
      <c r="GQ428" s="57"/>
      <c r="GR428" s="51"/>
      <c r="GS428" s="51"/>
      <c r="GT428" s="96"/>
      <c r="GU428" s="96"/>
      <c r="GV428" s="51"/>
      <c r="GW428" s="51"/>
      <c r="GX428" s="51"/>
      <c r="GY428" s="51"/>
    </row>
    <row r="429" spans="194:207" ht="12.75">
      <c r="GL429" s="51"/>
      <c r="GM429" s="51"/>
      <c r="GN429" s="51"/>
      <c r="GO429" s="51"/>
      <c r="GP429" s="51"/>
      <c r="GQ429" s="57"/>
      <c r="GR429" s="51"/>
      <c r="GS429" s="51"/>
      <c r="GT429" s="96"/>
      <c r="GU429" s="96"/>
      <c r="GV429" s="51"/>
      <c r="GW429" s="51"/>
      <c r="GX429" s="51"/>
      <c r="GY429" s="51"/>
    </row>
    <row r="430" spans="194:207" ht="12.75">
      <c r="GL430" s="51"/>
      <c r="GM430" s="51"/>
      <c r="GN430" s="51"/>
      <c r="GO430" s="51"/>
      <c r="GP430" s="51"/>
      <c r="GQ430" s="57"/>
      <c r="GR430" s="51"/>
      <c r="GS430" s="51"/>
      <c r="GT430" s="96"/>
      <c r="GU430" s="96"/>
      <c r="GV430" s="51"/>
      <c r="GW430" s="51"/>
      <c r="GX430" s="51"/>
      <c r="GY430" s="51"/>
    </row>
    <row r="431" spans="194:207" ht="12.75">
      <c r="GL431" s="51"/>
      <c r="GM431" s="51"/>
      <c r="GN431" s="51"/>
      <c r="GO431" s="51"/>
      <c r="GP431" s="51"/>
      <c r="GQ431" s="57"/>
      <c r="GR431" s="51"/>
      <c r="GS431" s="51"/>
      <c r="GT431" s="96"/>
      <c r="GU431" s="96"/>
      <c r="GV431" s="51"/>
      <c r="GW431" s="51"/>
      <c r="GX431" s="51"/>
      <c r="GY431" s="51"/>
    </row>
    <row r="432" spans="194:207" ht="12.75">
      <c r="GL432" s="51"/>
      <c r="GM432" s="51"/>
      <c r="GN432" s="51"/>
      <c r="GO432" s="51"/>
      <c r="GP432" s="51"/>
      <c r="GQ432" s="57"/>
      <c r="GR432" s="51"/>
      <c r="GS432" s="51"/>
      <c r="GT432" s="96"/>
      <c r="GU432" s="96"/>
      <c r="GV432" s="51"/>
      <c r="GW432" s="51"/>
      <c r="GX432" s="51"/>
      <c r="GY432" s="51"/>
    </row>
    <row r="433" spans="194:207" ht="12.75">
      <c r="GL433" s="51"/>
      <c r="GM433" s="51"/>
      <c r="GN433" s="51"/>
      <c r="GO433" s="51"/>
      <c r="GP433" s="51"/>
      <c r="GQ433" s="57"/>
      <c r="GR433" s="51"/>
      <c r="GS433" s="51"/>
      <c r="GT433" s="96"/>
      <c r="GU433" s="96"/>
      <c r="GV433" s="51"/>
      <c r="GW433" s="51"/>
      <c r="GX433" s="51"/>
      <c r="GY433" s="51"/>
    </row>
    <row r="434" spans="194:207" ht="12.75">
      <c r="GL434" s="51"/>
      <c r="GM434" s="51"/>
      <c r="GN434" s="51"/>
      <c r="GO434" s="51"/>
      <c r="GP434" s="51"/>
      <c r="GQ434" s="57"/>
      <c r="GR434" s="51"/>
      <c r="GS434" s="51"/>
      <c r="GT434" s="96"/>
      <c r="GU434" s="96"/>
      <c r="GV434" s="51"/>
      <c r="GW434" s="51"/>
      <c r="GX434" s="51"/>
      <c r="GY434" s="51"/>
    </row>
    <row r="435" spans="194:207" ht="12.75">
      <c r="GL435" s="51"/>
      <c r="GM435" s="51"/>
      <c r="GN435" s="51"/>
      <c r="GO435" s="51"/>
      <c r="GP435" s="51"/>
      <c r="GQ435" s="57"/>
      <c r="GR435" s="51"/>
      <c r="GS435" s="51"/>
      <c r="GT435" s="96"/>
      <c r="GU435" s="96"/>
      <c r="GV435" s="51"/>
      <c r="GW435" s="51"/>
      <c r="GX435" s="51"/>
      <c r="GY435" s="51"/>
    </row>
    <row r="436" spans="194:207" ht="12.75">
      <c r="GL436" s="51"/>
      <c r="GM436" s="51"/>
      <c r="GN436" s="51"/>
      <c r="GO436" s="51"/>
      <c r="GP436" s="51"/>
      <c r="GQ436" s="57"/>
      <c r="GR436" s="51"/>
      <c r="GS436" s="51"/>
      <c r="GT436" s="96"/>
      <c r="GU436" s="96"/>
      <c r="GV436" s="51"/>
      <c r="GW436" s="51"/>
      <c r="GX436" s="51"/>
      <c r="GY436" s="51"/>
    </row>
    <row r="437" spans="194:207" ht="12.75">
      <c r="GL437" s="51"/>
      <c r="GM437" s="51"/>
      <c r="GN437" s="51"/>
      <c r="GO437" s="51"/>
      <c r="GP437" s="51"/>
      <c r="GQ437" s="57"/>
      <c r="GR437" s="51"/>
      <c r="GS437" s="51"/>
      <c r="GT437" s="96"/>
      <c r="GU437" s="96"/>
      <c r="GV437" s="51"/>
      <c r="GW437" s="51"/>
      <c r="GX437" s="51"/>
      <c r="GY437" s="51"/>
    </row>
    <row r="438" spans="194:207" ht="12.75">
      <c r="GL438" s="51"/>
      <c r="GM438" s="51"/>
      <c r="GN438" s="51"/>
      <c r="GO438" s="51"/>
      <c r="GP438" s="51"/>
      <c r="GQ438" s="57"/>
      <c r="GR438" s="51"/>
      <c r="GS438" s="51"/>
      <c r="GT438" s="96"/>
      <c r="GU438" s="96"/>
      <c r="GV438" s="51"/>
      <c r="GW438" s="51"/>
      <c r="GX438" s="51"/>
      <c r="GY438" s="51"/>
    </row>
    <row r="439" spans="194:207" ht="12.75">
      <c r="GL439" s="51"/>
      <c r="GM439" s="51"/>
      <c r="GN439" s="51"/>
      <c r="GO439" s="51"/>
      <c r="GP439" s="51"/>
      <c r="GQ439" s="57"/>
      <c r="GR439" s="51"/>
      <c r="GS439" s="51"/>
      <c r="GT439" s="96"/>
      <c r="GU439" s="96"/>
      <c r="GV439" s="51"/>
      <c r="GW439" s="51"/>
      <c r="GX439" s="51"/>
      <c r="GY439" s="51"/>
    </row>
    <row r="440" spans="194:207" ht="12.75">
      <c r="GL440" s="51"/>
      <c r="GM440" s="51"/>
      <c r="GN440" s="51"/>
      <c r="GO440" s="51"/>
      <c r="GP440" s="51"/>
      <c r="GQ440" s="57"/>
      <c r="GR440" s="51"/>
      <c r="GS440" s="51"/>
      <c r="GT440" s="96"/>
      <c r="GU440" s="96"/>
      <c r="GV440" s="51"/>
      <c r="GW440" s="51"/>
      <c r="GX440" s="51"/>
      <c r="GY440" s="51"/>
    </row>
    <row r="441" spans="194:207" ht="12.75">
      <c r="GL441" s="51"/>
      <c r="GM441" s="51"/>
      <c r="GN441" s="51"/>
      <c r="GO441" s="51"/>
      <c r="GP441" s="51"/>
      <c r="GQ441" s="57"/>
      <c r="GR441" s="51"/>
      <c r="GS441" s="51"/>
      <c r="GT441" s="96"/>
      <c r="GU441" s="96"/>
      <c r="GV441" s="51"/>
      <c r="GW441" s="51"/>
      <c r="GX441" s="51"/>
      <c r="GY441" s="51"/>
    </row>
    <row r="442" spans="194:207" ht="12.75">
      <c r="GL442" s="51"/>
      <c r="GM442" s="51"/>
      <c r="GN442" s="51"/>
      <c r="GO442" s="51"/>
      <c r="GP442" s="51"/>
      <c r="GQ442" s="57"/>
      <c r="GR442" s="51"/>
      <c r="GS442" s="51"/>
      <c r="GT442" s="96"/>
      <c r="GU442" s="96"/>
      <c r="GV442" s="51"/>
      <c r="GW442" s="51"/>
      <c r="GX442" s="51"/>
      <c r="GY442" s="51"/>
    </row>
    <row r="443" spans="194:207" ht="12.75">
      <c r="GL443" s="51"/>
      <c r="GM443" s="51"/>
      <c r="GN443" s="51"/>
      <c r="GO443" s="51"/>
      <c r="GP443" s="51"/>
      <c r="GQ443" s="57"/>
      <c r="GR443" s="51"/>
      <c r="GS443" s="51"/>
      <c r="GT443" s="96"/>
      <c r="GU443" s="96"/>
      <c r="GV443" s="51"/>
      <c r="GW443" s="51"/>
      <c r="GX443" s="51"/>
      <c r="GY443" s="51"/>
    </row>
    <row r="444" spans="194:207" ht="12.75">
      <c r="GL444" s="51"/>
      <c r="GM444" s="51"/>
      <c r="GN444" s="51"/>
      <c r="GO444" s="51"/>
      <c r="GP444" s="51"/>
      <c r="GQ444" s="57"/>
      <c r="GR444" s="51"/>
      <c r="GS444" s="51"/>
      <c r="GT444" s="96"/>
      <c r="GU444" s="96"/>
      <c r="GV444" s="51"/>
      <c r="GW444" s="51"/>
      <c r="GX444" s="51"/>
      <c r="GY444" s="51"/>
    </row>
    <row r="445" spans="194:207" ht="12.75">
      <c r="GL445" s="51"/>
      <c r="GM445" s="51"/>
      <c r="GN445" s="51"/>
      <c r="GO445" s="51"/>
      <c r="GP445" s="51"/>
      <c r="GQ445" s="57"/>
      <c r="GR445" s="51"/>
      <c r="GS445" s="51"/>
      <c r="GT445" s="96"/>
      <c r="GU445" s="96"/>
      <c r="GV445" s="51"/>
      <c r="GW445" s="51"/>
      <c r="GX445" s="51"/>
      <c r="GY445" s="51"/>
    </row>
    <row r="446" spans="194:207" ht="12.75">
      <c r="GL446" s="51"/>
      <c r="GM446" s="51"/>
      <c r="GN446" s="51"/>
      <c r="GO446" s="51"/>
      <c r="GP446" s="51"/>
      <c r="GQ446" s="57"/>
      <c r="GR446" s="51"/>
      <c r="GS446" s="51"/>
      <c r="GT446" s="96"/>
      <c r="GU446" s="96"/>
      <c r="GV446" s="51"/>
      <c r="GW446" s="51"/>
      <c r="GX446" s="51"/>
      <c r="GY446" s="51"/>
    </row>
    <row r="447" spans="194:207" ht="12.75">
      <c r="GL447" s="51"/>
      <c r="GM447" s="51"/>
      <c r="GN447" s="51"/>
      <c r="GO447" s="51"/>
      <c r="GP447" s="51"/>
      <c r="GQ447" s="57"/>
      <c r="GR447" s="51"/>
      <c r="GS447" s="51"/>
      <c r="GT447" s="96"/>
      <c r="GU447" s="96"/>
      <c r="GV447" s="51"/>
      <c r="GW447" s="51"/>
      <c r="GX447" s="51"/>
      <c r="GY447" s="51"/>
    </row>
    <row r="448" spans="194:207" ht="12.75">
      <c r="GL448" s="51"/>
      <c r="GM448" s="51"/>
      <c r="GN448" s="51"/>
      <c r="GO448" s="51"/>
      <c r="GP448" s="51"/>
      <c r="GQ448" s="57"/>
      <c r="GR448" s="51"/>
      <c r="GS448" s="51"/>
      <c r="GT448" s="96"/>
      <c r="GU448" s="96"/>
      <c r="GV448" s="51"/>
      <c r="GW448" s="51"/>
      <c r="GX448" s="51"/>
      <c r="GY448" s="51"/>
    </row>
    <row r="449" spans="194:207" ht="12.75">
      <c r="GL449" s="51"/>
      <c r="GM449" s="51"/>
      <c r="GN449" s="51"/>
      <c r="GO449" s="51"/>
      <c r="GP449" s="51"/>
      <c r="GQ449" s="57"/>
      <c r="GR449" s="51"/>
      <c r="GS449" s="51"/>
      <c r="GT449" s="96"/>
      <c r="GU449" s="96"/>
      <c r="GV449" s="51"/>
      <c r="GW449" s="51"/>
      <c r="GX449" s="51"/>
      <c r="GY449" s="51"/>
    </row>
    <row r="450" spans="194:207" ht="12.75">
      <c r="GL450" s="51"/>
      <c r="GM450" s="51"/>
      <c r="GN450" s="51"/>
      <c r="GO450" s="51"/>
      <c r="GP450" s="51"/>
      <c r="GQ450" s="57"/>
      <c r="GR450" s="51"/>
      <c r="GS450" s="51"/>
      <c r="GT450" s="96"/>
      <c r="GU450" s="96"/>
      <c r="GV450" s="51"/>
      <c r="GW450" s="51"/>
      <c r="GX450" s="51"/>
      <c r="GY450" s="51"/>
    </row>
    <row r="451" spans="194:207" ht="12.75">
      <c r="GL451" s="51"/>
      <c r="GM451" s="51"/>
      <c r="GN451" s="51"/>
      <c r="GO451" s="51"/>
      <c r="GP451" s="51"/>
      <c r="GQ451" s="57"/>
      <c r="GR451" s="51"/>
      <c r="GS451" s="51"/>
      <c r="GT451" s="96"/>
      <c r="GU451" s="96"/>
      <c r="GV451" s="51"/>
      <c r="GW451" s="51"/>
      <c r="GX451" s="51"/>
      <c r="GY451" s="51"/>
    </row>
    <row r="452" spans="194:207" ht="12.75">
      <c r="GL452" s="51"/>
      <c r="GM452" s="51"/>
      <c r="GN452" s="51"/>
      <c r="GO452" s="51"/>
      <c r="GP452" s="51"/>
      <c r="GQ452" s="57"/>
      <c r="GR452" s="51"/>
      <c r="GS452" s="51"/>
      <c r="GT452" s="96"/>
      <c r="GU452" s="96"/>
      <c r="GV452" s="51"/>
      <c r="GW452" s="51"/>
      <c r="GX452" s="51"/>
      <c r="GY452" s="51"/>
    </row>
    <row r="453" spans="194:207" ht="12.75">
      <c r="GL453" s="51"/>
      <c r="GM453" s="51"/>
      <c r="GN453" s="51"/>
      <c r="GO453" s="51"/>
      <c r="GP453" s="51"/>
      <c r="GQ453" s="57"/>
      <c r="GR453" s="51"/>
      <c r="GS453" s="51"/>
      <c r="GT453" s="96"/>
      <c r="GU453" s="96"/>
      <c r="GV453" s="51"/>
      <c r="GW453" s="51"/>
      <c r="GX453" s="51"/>
      <c r="GY453" s="51"/>
    </row>
    <row r="454" spans="194:207" ht="12.75">
      <c r="GL454" s="51"/>
      <c r="GM454" s="51"/>
      <c r="GN454" s="51"/>
      <c r="GO454" s="51"/>
      <c r="GP454" s="51"/>
      <c r="GQ454" s="57"/>
      <c r="GR454" s="51"/>
      <c r="GS454" s="51"/>
      <c r="GT454" s="96"/>
      <c r="GU454" s="96"/>
      <c r="GV454" s="51"/>
      <c r="GW454" s="51"/>
      <c r="GX454" s="51"/>
      <c r="GY454" s="51"/>
    </row>
    <row r="455" spans="194:207" ht="12.75">
      <c r="GL455" s="51"/>
      <c r="GM455" s="51"/>
      <c r="GN455" s="51"/>
      <c r="GO455" s="51"/>
      <c r="GP455" s="51"/>
      <c r="GQ455" s="57"/>
      <c r="GR455" s="51"/>
      <c r="GS455" s="51"/>
      <c r="GT455" s="96"/>
      <c r="GU455" s="96"/>
      <c r="GV455" s="51"/>
      <c r="GW455" s="51"/>
      <c r="GX455" s="51"/>
      <c r="GY455" s="51"/>
    </row>
    <row r="456" spans="194:207" ht="12.75">
      <c r="GL456" s="51"/>
      <c r="GM456" s="51"/>
      <c r="GN456" s="51"/>
      <c r="GO456" s="51"/>
      <c r="GP456" s="51"/>
      <c r="GQ456" s="57"/>
      <c r="GR456" s="51"/>
      <c r="GS456" s="51"/>
      <c r="GT456" s="96"/>
      <c r="GU456" s="96"/>
      <c r="GV456" s="51"/>
      <c r="GW456" s="51"/>
      <c r="GX456" s="51"/>
      <c r="GY456" s="51"/>
    </row>
    <row r="457" spans="194:207" ht="12.75">
      <c r="GL457" s="51"/>
      <c r="GM457" s="51"/>
      <c r="GN457" s="51"/>
      <c r="GO457" s="51"/>
      <c r="GP457" s="51"/>
      <c r="GQ457" s="57"/>
      <c r="GR457" s="51"/>
      <c r="GS457" s="51"/>
      <c r="GT457" s="96"/>
      <c r="GU457" s="96"/>
      <c r="GV457" s="51"/>
      <c r="GW457" s="51"/>
      <c r="GX457" s="51"/>
      <c r="GY457" s="51"/>
    </row>
    <row r="458" spans="194:207" ht="12.75">
      <c r="GL458" s="51"/>
      <c r="GM458" s="51"/>
      <c r="GN458" s="51"/>
      <c r="GO458" s="51"/>
      <c r="GP458" s="51"/>
      <c r="GQ458" s="57"/>
      <c r="GR458" s="51"/>
      <c r="GS458" s="51"/>
      <c r="GT458" s="96"/>
      <c r="GU458" s="96"/>
      <c r="GV458" s="51"/>
      <c r="GW458" s="51"/>
      <c r="GX458" s="51"/>
      <c r="GY458" s="51"/>
    </row>
    <row r="459" spans="194:207" ht="12.75">
      <c r="GL459" s="51"/>
      <c r="GM459" s="51"/>
      <c r="GN459" s="51"/>
      <c r="GO459" s="51"/>
      <c r="GP459" s="51"/>
      <c r="GQ459" s="57"/>
      <c r="GR459" s="51"/>
      <c r="GS459" s="51"/>
      <c r="GT459" s="96"/>
      <c r="GU459" s="96"/>
      <c r="GV459" s="51"/>
      <c r="GW459" s="51"/>
      <c r="GX459" s="51"/>
      <c r="GY459" s="51"/>
    </row>
    <row r="460" spans="194:207" ht="12.75">
      <c r="GL460" s="51"/>
      <c r="GM460" s="51"/>
      <c r="GN460" s="51"/>
      <c r="GO460" s="51"/>
      <c r="GP460" s="51"/>
      <c r="GQ460" s="57"/>
      <c r="GR460" s="51"/>
      <c r="GS460" s="51"/>
      <c r="GT460" s="96"/>
      <c r="GU460" s="96"/>
      <c r="GV460" s="51"/>
      <c r="GW460" s="51"/>
      <c r="GX460" s="51"/>
      <c r="GY460" s="51"/>
    </row>
    <row r="461" spans="194:207" ht="12.75">
      <c r="GL461" s="51"/>
      <c r="GM461" s="51"/>
      <c r="GN461" s="51"/>
      <c r="GO461" s="51"/>
      <c r="GP461" s="51"/>
      <c r="GQ461" s="57"/>
      <c r="GR461" s="51"/>
      <c r="GS461" s="51"/>
      <c r="GT461" s="96"/>
      <c r="GU461" s="96"/>
      <c r="GV461" s="51"/>
      <c r="GW461" s="51"/>
      <c r="GX461" s="51"/>
      <c r="GY461" s="51"/>
    </row>
    <row r="462" spans="194:207" ht="12.75">
      <c r="GL462" s="51"/>
      <c r="GM462" s="51"/>
      <c r="GN462" s="51"/>
      <c r="GO462" s="51"/>
      <c r="GP462" s="51"/>
      <c r="GQ462" s="57"/>
      <c r="GR462" s="51"/>
      <c r="GS462" s="51"/>
      <c r="GT462" s="96"/>
      <c r="GU462" s="96"/>
      <c r="GV462" s="51"/>
      <c r="GW462" s="51"/>
      <c r="GX462" s="51"/>
      <c r="GY462" s="51"/>
    </row>
    <row r="463" spans="194:207" ht="12.75">
      <c r="GL463" s="51"/>
      <c r="GM463" s="51"/>
      <c r="GN463" s="51"/>
      <c r="GO463" s="51"/>
      <c r="GP463" s="51"/>
      <c r="GQ463" s="57"/>
      <c r="GR463" s="51"/>
      <c r="GS463" s="51"/>
      <c r="GT463" s="96"/>
      <c r="GU463" s="96"/>
      <c r="GV463" s="51"/>
      <c r="GW463" s="51"/>
      <c r="GX463" s="51"/>
      <c r="GY463" s="51"/>
    </row>
    <row r="464" spans="194:207" ht="12.75">
      <c r="GL464" s="51"/>
      <c r="GM464" s="51"/>
      <c r="GN464" s="51"/>
      <c r="GO464" s="51"/>
      <c r="GP464" s="51"/>
      <c r="GQ464" s="57"/>
      <c r="GR464" s="51"/>
      <c r="GS464" s="51"/>
      <c r="GT464" s="96"/>
      <c r="GU464" s="96"/>
      <c r="GV464" s="51"/>
      <c r="GW464" s="51"/>
      <c r="GX464" s="51"/>
      <c r="GY464" s="51"/>
    </row>
    <row r="465" spans="194:207" ht="12.75">
      <c r="GL465" s="51"/>
      <c r="GM465" s="51"/>
      <c r="GN465" s="51"/>
      <c r="GO465" s="51"/>
      <c r="GP465" s="51"/>
      <c r="GQ465" s="57"/>
      <c r="GR465" s="51"/>
      <c r="GS465" s="51"/>
      <c r="GT465" s="96"/>
      <c r="GU465" s="96"/>
      <c r="GV465" s="51"/>
      <c r="GW465" s="51"/>
      <c r="GX465" s="51"/>
      <c r="GY465" s="51"/>
    </row>
    <row r="466" spans="194:207" ht="12.75">
      <c r="GL466" s="51"/>
      <c r="GM466" s="51"/>
      <c r="GN466" s="51"/>
      <c r="GO466" s="51"/>
      <c r="GP466" s="51"/>
      <c r="GQ466" s="57"/>
      <c r="GR466" s="51"/>
      <c r="GS466" s="51"/>
      <c r="GT466" s="96"/>
      <c r="GU466" s="96"/>
      <c r="GV466" s="51"/>
      <c r="GW466" s="51"/>
      <c r="GX466" s="51"/>
      <c r="GY466" s="51"/>
    </row>
    <row r="467" spans="194:207" ht="12.75">
      <c r="GL467" s="51"/>
      <c r="GM467" s="51"/>
      <c r="GN467" s="51"/>
      <c r="GO467" s="51"/>
      <c r="GP467" s="51"/>
      <c r="GQ467" s="57"/>
      <c r="GR467" s="51"/>
      <c r="GS467" s="51"/>
      <c r="GT467" s="96"/>
      <c r="GU467" s="96"/>
      <c r="GV467" s="51"/>
      <c r="GW467" s="51"/>
      <c r="GX467" s="51"/>
      <c r="GY467" s="51"/>
    </row>
    <row r="468" spans="194:207" ht="12.75">
      <c r="GL468" s="51"/>
      <c r="GM468" s="51"/>
      <c r="GN468" s="51"/>
      <c r="GO468" s="51"/>
      <c r="GP468" s="51"/>
      <c r="GQ468" s="57"/>
      <c r="GR468" s="51"/>
      <c r="GS468" s="51"/>
      <c r="GT468" s="96"/>
      <c r="GU468" s="96"/>
      <c r="GV468" s="51"/>
      <c r="GW468" s="51"/>
      <c r="GX468" s="51"/>
      <c r="GY468" s="51"/>
    </row>
    <row r="469" spans="194:207" ht="12.75">
      <c r="GL469" s="51"/>
      <c r="GM469" s="51"/>
      <c r="GN469" s="51"/>
      <c r="GO469" s="51"/>
      <c r="GP469" s="51"/>
      <c r="GQ469" s="57"/>
      <c r="GR469" s="51"/>
      <c r="GS469" s="51"/>
      <c r="GT469" s="96"/>
      <c r="GU469" s="96"/>
      <c r="GV469" s="51"/>
      <c r="GW469" s="51"/>
      <c r="GX469" s="51"/>
      <c r="GY469" s="51"/>
    </row>
    <row r="470" spans="194:207" ht="12.75">
      <c r="GL470" s="51"/>
      <c r="GM470" s="51"/>
      <c r="GN470" s="51"/>
      <c r="GO470" s="51"/>
      <c r="GP470" s="51"/>
      <c r="GQ470" s="57"/>
      <c r="GR470" s="51"/>
      <c r="GS470" s="51"/>
      <c r="GT470" s="96"/>
      <c r="GU470" s="96"/>
      <c r="GV470" s="51"/>
      <c r="GW470" s="51"/>
      <c r="GX470" s="51"/>
      <c r="GY470" s="51"/>
    </row>
    <row r="471" spans="194:207" ht="12.75">
      <c r="GL471" s="51"/>
      <c r="GM471" s="51"/>
      <c r="GN471" s="51"/>
      <c r="GO471" s="51"/>
      <c r="GP471" s="51"/>
      <c r="GQ471" s="57"/>
      <c r="GR471" s="51"/>
      <c r="GS471" s="51"/>
      <c r="GT471" s="96"/>
      <c r="GU471" s="96"/>
      <c r="GV471" s="51"/>
      <c r="GW471" s="51"/>
      <c r="GX471" s="51"/>
      <c r="GY471" s="51"/>
    </row>
    <row r="472" spans="194:207" ht="12.75">
      <c r="GL472" s="51"/>
      <c r="GM472" s="51"/>
      <c r="GN472" s="51"/>
      <c r="GO472" s="51"/>
      <c r="GP472" s="51"/>
      <c r="GQ472" s="57"/>
      <c r="GR472" s="51"/>
      <c r="GS472" s="51"/>
      <c r="GT472" s="96"/>
      <c r="GU472" s="96"/>
      <c r="GV472" s="51"/>
      <c r="GW472" s="51"/>
      <c r="GX472" s="51"/>
      <c r="GY472" s="51"/>
    </row>
    <row r="473" spans="194:207" ht="12.75">
      <c r="GL473" s="51"/>
      <c r="GM473" s="51"/>
      <c r="GN473" s="51"/>
      <c r="GO473" s="51"/>
      <c r="GP473" s="51"/>
      <c r="GQ473" s="57"/>
      <c r="GR473" s="51"/>
      <c r="GS473" s="51"/>
      <c r="GT473" s="96"/>
      <c r="GU473" s="96"/>
      <c r="GV473" s="51"/>
      <c r="GW473" s="51"/>
      <c r="GX473" s="51"/>
      <c r="GY473" s="51"/>
    </row>
    <row r="474" spans="194:207" ht="12.75">
      <c r="GL474" s="51"/>
      <c r="GM474" s="51"/>
      <c r="GN474" s="51"/>
      <c r="GO474" s="51"/>
      <c r="GP474" s="51"/>
      <c r="GQ474" s="57"/>
      <c r="GR474" s="51"/>
      <c r="GS474" s="51"/>
      <c r="GT474" s="96"/>
      <c r="GU474" s="96"/>
      <c r="GV474" s="51"/>
      <c r="GW474" s="51"/>
      <c r="GX474" s="51"/>
      <c r="GY474" s="51"/>
    </row>
    <row r="475" spans="194:207" ht="12.75">
      <c r="GL475" s="51"/>
      <c r="GM475" s="51"/>
      <c r="GN475" s="51"/>
      <c r="GO475" s="51"/>
      <c r="GP475" s="51"/>
      <c r="GQ475" s="57"/>
      <c r="GR475" s="51"/>
      <c r="GS475" s="51"/>
      <c r="GT475" s="96"/>
      <c r="GU475" s="96"/>
      <c r="GV475" s="51"/>
      <c r="GW475" s="51"/>
      <c r="GX475" s="51"/>
      <c r="GY475" s="51"/>
    </row>
    <row r="476" spans="194:207" ht="12.75">
      <c r="GL476" s="51"/>
      <c r="GM476" s="51"/>
      <c r="GN476" s="51"/>
      <c r="GO476" s="51"/>
      <c r="GP476" s="51"/>
      <c r="GQ476" s="57"/>
      <c r="GR476" s="51"/>
      <c r="GS476" s="51"/>
      <c r="GT476" s="96"/>
      <c r="GU476" s="96"/>
      <c r="GV476" s="51"/>
      <c r="GW476" s="51"/>
      <c r="GX476" s="51"/>
      <c r="GY476" s="51"/>
    </row>
    <row r="477" spans="194:207" ht="12.75">
      <c r="GL477" s="51"/>
      <c r="GM477" s="51"/>
      <c r="GN477" s="51"/>
      <c r="GO477" s="51"/>
      <c r="GP477" s="51"/>
      <c r="GQ477" s="57"/>
      <c r="GR477" s="51"/>
      <c r="GS477" s="51"/>
      <c r="GT477" s="96"/>
      <c r="GU477" s="96"/>
      <c r="GV477" s="51"/>
      <c r="GW477" s="51"/>
      <c r="GX477" s="51"/>
      <c r="GY477" s="51"/>
    </row>
    <row r="478" spans="194:207" ht="12.75">
      <c r="GL478" s="51"/>
      <c r="GM478" s="51"/>
      <c r="GN478" s="51"/>
      <c r="GO478" s="51"/>
      <c r="GP478" s="51"/>
      <c r="GQ478" s="57"/>
      <c r="GR478" s="51"/>
      <c r="GS478" s="51"/>
      <c r="GT478" s="96"/>
      <c r="GU478" s="96"/>
      <c r="GV478" s="51"/>
      <c r="GW478" s="51"/>
      <c r="GX478" s="51"/>
      <c r="GY478" s="51"/>
    </row>
    <row r="479" spans="194:207" ht="12.75">
      <c r="GL479" s="51"/>
      <c r="GM479" s="51"/>
      <c r="GN479" s="51"/>
      <c r="GO479" s="51"/>
      <c r="GP479" s="51"/>
      <c r="GQ479" s="57"/>
      <c r="GR479" s="51"/>
      <c r="GS479" s="51"/>
      <c r="GT479" s="96"/>
      <c r="GU479" s="96"/>
      <c r="GV479" s="51"/>
      <c r="GW479" s="51"/>
      <c r="GX479" s="51"/>
      <c r="GY479" s="51"/>
    </row>
    <row r="480" spans="194:207" ht="12.75">
      <c r="GL480" s="51"/>
      <c r="GM480" s="51"/>
      <c r="GN480" s="51"/>
      <c r="GO480" s="51"/>
      <c r="GP480" s="51"/>
      <c r="GQ480" s="57"/>
      <c r="GR480" s="51"/>
      <c r="GS480" s="51"/>
      <c r="GT480" s="96"/>
      <c r="GU480" s="96"/>
      <c r="GV480" s="51"/>
      <c r="GW480" s="51"/>
      <c r="GX480" s="51"/>
      <c r="GY480" s="51"/>
    </row>
    <row r="481" spans="194:207" ht="12.75">
      <c r="GL481" s="51"/>
      <c r="GM481" s="51"/>
      <c r="GN481" s="51"/>
      <c r="GO481" s="51"/>
      <c r="GP481" s="51"/>
      <c r="GQ481" s="57"/>
      <c r="GR481" s="51"/>
      <c r="GS481" s="51"/>
      <c r="GT481" s="96"/>
      <c r="GU481" s="96"/>
      <c r="GV481" s="51"/>
      <c r="GW481" s="51"/>
      <c r="GX481" s="51"/>
      <c r="GY481" s="51"/>
    </row>
    <row r="482" spans="194:207" ht="12.75">
      <c r="GL482" s="51"/>
      <c r="GM482" s="51"/>
      <c r="GN482" s="51"/>
      <c r="GO482" s="51"/>
      <c r="GP482" s="51"/>
      <c r="GQ482" s="57"/>
      <c r="GR482" s="51"/>
      <c r="GS482" s="51"/>
      <c r="GT482" s="96"/>
      <c r="GU482" s="96"/>
      <c r="GV482" s="51"/>
      <c r="GW482" s="51"/>
      <c r="GX482" s="51"/>
      <c r="GY482" s="51"/>
    </row>
    <row r="483" spans="194:207" ht="12.75">
      <c r="GL483" s="51"/>
      <c r="GM483" s="51"/>
      <c r="GN483" s="51"/>
      <c r="GO483" s="51"/>
      <c r="GP483" s="51"/>
      <c r="GQ483" s="57"/>
      <c r="GR483" s="51"/>
      <c r="GS483" s="51"/>
      <c r="GT483" s="96"/>
      <c r="GU483" s="96"/>
      <c r="GV483" s="51"/>
      <c r="GW483" s="51"/>
      <c r="GX483" s="51"/>
      <c r="GY483" s="51"/>
    </row>
    <row r="484" spans="194:207" ht="12.75">
      <c r="GL484" s="51"/>
      <c r="GM484" s="51"/>
      <c r="GN484" s="51"/>
      <c r="GO484" s="51"/>
      <c r="GP484" s="51"/>
      <c r="GQ484" s="57"/>
      <c r="GR484" s="51"/>
      <c r="GS484" s="51"/>
      <c r="GT484" s="96"/>
      <c r="GU484" s="96"/>
      <c r="GV484" s="51"/>
      <c r="GW484" s="51"/>
      <c r="GX484" s="51"/>
      <c r="GY484" s="51"/>
    </row>
    <row r="485" spans="194:207" ht="12.75">
      <c r="GL485" s="51"/>
      <c r="GM485" s="51"/>
      <c r="GN485" s="51"/>
      <c r="GO485" s="51"/>
      <c r="GP485" s="51"/>
      <c r="GQ485" s="57"/>
      <c r="GR485" s="51"/>
      <c r="GS485" s="51"/>
      <c r="GT485" s="96"/>
      <c r="GU485" s="96"/>
      <c r="GV485" s="51"/>
      <c r="GW485" s="51"/>
      <c r="GX485" s="51"/>
      <c r="GY485" s="51"/>
    </row>
    <row r="486" spans="194:207" ht="12.75">
      <c r="GL486" s="51"/>
      <c r="GM486" s="51"/>
      <c r="GN486" s="51"/>
      <c r="GO486" s="51"/>
      <c r="GP486" s="51"/>
      <c r="GQ486" s="57"/>
      <c r="GR486" s="51"/>
      <c r="GS486" s="51"/>
      <c r="GT486" s="96"/>
      <c r="GU486" s="96"/>
      <c r="GV486" s="51"/>
      <c r="GW486" s="51"/>
      <c r="GX486" s="51"/>
      <c r="GY486" s="51"/>
    </row>
    <row r="487" spans="194:207" ht="12.75">
      <c r="GL487" s="51"/>
      <c r="GM487" s="51"/>
      <c r="GN487" s="51"/>
      <c r="GO487" s="51"/>
      <c r="GP487" s="51"/>
      <c r="GQ487" s="57"/>
      <c r="GR487" s="51"/>
      <c r="GS487" s="51"/>
      <c r="GT487" s="96"/>
      <c r="GU487" s="96"/>
      <c r="GV487" s="51"/>
      <c r="GW487" s="51"/>
      <c r="GX487" s="51"/>
      <c r="GY487" s="51"/>
    </row>
    <row r="488" spans="194:207" ht="12.75">
      <c r="GL488" s="51"/>
      <c r="GM488" s="51"/>
      <c r="GN488" s="51"/>
      <c r="GO488" s="51"/>
      <c r="GP488" s="51"/>
      <c r="GQ488" s="57"/>
      <c r="GR488" s="51"/>
      <c r="GS488" s="51"/>
      <c r="GT488" s="96"/>
      <c r="GU488" s="96"/>
      <c r="GV488" s="51"/>
      <c r="GW488" s="51"/>
      <c r="GX488" s="51"/>
      <c r="GY488" s="51"/>
    </row>
    <row r="489" spans="194:207" ht="12.75">
      <c r="GL489" s="51"/>
      <c r="GM489" s="51"/>
      <c r="GN489" s="51"/>
      <c r="GO489" s="51"/>
      <c r="GP489" s="51"/>
      <c r="GQ489" s="57"/>
      <c r="GR489" s="51"/>
      <c r="GS489" s="51"/>
      <c r="GT489" s="96"/>
      <c r="GU489" s="96"/>
      <c r="GV489" s="51"/>
      <c r="GW489" s="51"/>
      <c r="GX489" s="51"/>
      <c r="GY489" s="51"/>
    </row>
    <row r="490" spans="194:207" ht="12.75">
      <c r="GL490" s="51"/>
      <c r="GM490" s="51"/>
      <c r="GN490" s="51"/>
      <c r="GO490" s="51"/>
      <c r="GP490" s="51"/>
      <c r="GQ490" s="57"/>
      <c r="GR490" s="51"/>
      <c r="GS490" s="51"/>
      <c r="GT490" s="96"/>
      <c r="GU490" s="96"/>
      <c r="GV490" s="51"/>
      <c r="GW490" s="51"/>
      <c r="GX490" s="51"/>
      <c r="GY490" s="51"/>
    </row>
    <row r="491" spans="194:207" ht="12.75">
      <c r="GL491" s="51"/>
      <c r="GM491" s="51"/>
      <c r="GN491" s="51"/>
      <c r="GO491" s="51"/>
      <c r="GP491" s="51"/>
      <c r="GQ491" s="57"/>
      <c r="GR491" s="51"/>
      <c r="GS491" s="51"/>
      <c r="GT491" s="96"/>
      <c r="GU491" s="96"/>
      <c r="GV491" s="51"/>
      <c r="GW491" s="51"/>
      <c r="GX491" s="51"/>
      <c r="GY491" s="51"/>
    </row>
    <row r="492" spans="194:207" ht="12.75">
      <c r="GL492" s="51"/>
      <c r="GM492" s="51"/>
      <c r="GN492" s="51"/>
      <c r="GO492" s="51"/>
      <c r="GP492" s="51"/>
      <c r="GQ492" s="57"/>
      <c r="GR492" s="51"/>
      <c r="GS492" s="51"/>
      <c r="GT492" s="96"/>
      <c r="GU492" s="96"/>
      <c r="GV492" s="51"/>
      <c r="GW492" s="51"/>
      <c r="GX492" s="51"/>
      <c r="GY492" s="51"/>
    </row>
    <row r="493" spans="194:207" ht="12.75">
      <c r="GL493" s="51"/>
      <c r="GM493" s="51"/>
      <c r="GN493" s="51"/>
      <c r="GO493" s="51"/>
      <c r="GP493" s="51"/>
      <c r="GQ493" s="57"/>
      <c r="GR493" s="51"/>
      <c r="GS493" s="51"/>
      <c r="GT493" s="96"/>
      <c r="GU493" s="96"/>
      <c r="GV493" s="51"/>
      <c r="GW493" s="51"/>
      <c r="GX493" s="51"/>
      <c r="GY493" s="51"/>
    </row>
    <row r="494" spans="194:207" ht="12.75">
      <c r="GL494" s="51"/>
      <c r="GM494" s="51"/>
      <c r="GN494" s="51"/>
      <c r="GO494" s="51"/>
      <c r="GP494" s="51"/>
      <c r="GQ494" s="57"/>
      <c r="GR494" s="51"/>
      <c r="GS494" s="51"/>
      <c r="GT494" s="96"/>
      <c r="GU494" s="96"/>
      <c r="GV494" s="51"/>
      <c r="GW494" s="51"/>
      <c r="GX494" s="51"/>
      <c r="GY494" s="51"/>
    </row>
    <row r="495" spans="194:207" ht="12.75">
      <c r="GL495" s="51"/>
      <c r="GM495" s="51"/>
      <c r="GN495" s="51"/>
      <c r="GO495" s="51"/>
      <c r="GP495" s="51"/>
      <c r="GQ495" s="57"/>
      <c r="GR495" s="51"/>
      <c r="GS495" s="51"/>
      <c r="GT495" s="96"/>
      <c r="GU495" s="96"/>
      <c r="GV495" s="51"/>
      <c r="GW495" s="51"/>
      <c r="GX495" s="51"/>
      <c r="GY495" s="51"/>
    </row>
    <row r="496" spans="194:207" ht="12.75">
      <c r="GL496" s="51"/>
      <c r="GM496" s="51"/>
      <c r="GN496" s="51"/>
      <c r="GO496" s="51"/>
      <c r="GP496" s="51"/>
      <c r="GQ496" s="57"/>
      <c r="GR496" s="51"/>
      <c r="GS496" s="51"/>
      <c r="GT496" s="96"/>
      <c r="GU496" s="96"/>
      <c r="GV496" s="51"/>
      <c r="GW496" s="51"/>
      <c r="GX496" s="51"/>
      <c r="GY496" s="51"/>
    </row>
    <row r="497" spans="194:207" ht="12.75">
      <c r="GL497" s="51"/>
      <c r="GM497" s="51"/>
      <c r="GN497" s="51"/>
      <c r="GO497" s="51"/>
      <c r="GP497" s="51"/>
      <c r="GQ497" s="57"/>
      <c r="GR497" s="51"/>
      <c r="GS497" s="51"/>
      <c r="GT497" s="96"/>
      <c r="GU497" s="96"/>
      <c r="GV497" s="51"/>
      <c r="GW497" s="51"/>
      <c r="GX497" s="51"/>
      <c r="GY497" s="51"/>
    </row>
    <row r="498" spans="194:207" ht="12.75">
      <c r="GL498" s="51"/>
      <c r="GM498" s="51"/>
      <c r="GN498" s="51"/>
      <c r="GO498" s="51"/>
      <c r="GP498" s="51"/>
      <c r="GQ498" s="57"/>
      <c r="GR498" s="51"/>
      <c r="GS498" s="51"/>
      <c r="GT498" s="96"/>
      <c r="GU498" s="96"/>
      <c r="GV498" s="51"/>
      <c r="GW498" s="51"/>
      <c r="GX498" s="51"/>
      <c r="GY498" s="51"/>
    </row>
    <row r="499" spans="194:207" ht="12.75">
      <c r="GL499" s="51"/>
      <c r="GM499" s="51"/>
      <c r="GN499" s="51"/>
      <c r="GO499" s="51"/>
      <c r="GP499" s="51"/>
      <c r="GQ499" s="57"/>
      <c r="GR499" s="51"/>
      <c r="GS499" s="51"/>
      <c r="GT499" s="96"/>
      <c r="GU499" s="96"/>
      <c r="GV499" s="51"/>
      <c r="GW499" s="51"/>
      <c r="GX499" s="51"/>
      <c r="GY499" s="51"/>
    </row>
    <row r="500" spans="194:207" ht="12.75">
      <c r="GL500" s="51"/>
      <c r="GM500" s="51"/>
      <c r="GN500" s="51"/>
      <c r="GO500" s="51"/>
      <c r="GP500" s="51"/>
      <c r="GQ500" s="57"/>
      <c r="GR500" s="51"/>
      <c r="GS500" s="51"/>
      <c r="GT500" s="96"/>
      <c r="GU500" s="96"/>
      <c r="GV500" s="51"/>
      <c r="GW500" s="51"/>
      <c r="GX500" s="51"/>
      <c r="GY500" s="51"/>
    </row>
    <row r="501" spans="194:207" ht="12.75">
      <c r="GL501" s="51"/>
      <c r="GM501" s="51"/>
      <c r="GN501" s="51"/>
      <c r="GO501" s="51"/>
      <c r="GP501" s="51"/>
      <c r="GQ501" s="57"/>
      <c r="GR501" s="51"/>
      <c r="GS501" s="51"/>
      <c r="GT501" s="96"/>
      <c r="GU501" s="96"/>
      <c r="GV501" s="51"/>
      <c r="GW501" s="51"/>
      <c r="GX501" s="51"/>
      <c r="GY501" s="51"/>
    </row>
    <row r="502" spans="194:207" ht="12.75">
      <c r="GL502" s="51"/>
      <c r="GM502" s="51"/>
      <c r="GN502" s="51"/>
      <c r="GO502" s="51"/>
      <c r="GP502" s="51"/>
      <c r="GQ502" s="57"/>
      <c r="GR502" s="51"/>
      <c r="GS502" s="51"/>
      <c r="GT502" s="96"/>
      <c r="GU502" s="96"/>
      <c r="GV502" s="51"/>
      <c r="GW502" s="51"/>
      <c r="GX502" s="51"/>
      <c r="GY502" s="51"/>
    </row>
    <row r="503" spans="194:207" ht="12.75">
      <c r="GL503" s="51"/>
      <c r="GM503" s="51"/>
      <c r="GN503" s="51"/>
      <c r="GO503" s="51"/>
      <c r="GP503" s="51"/>
      <c r="GQ503" s="57"/>
      <c r="GR503" s="51"/>
      <c r="GS503" s="51"/>
      <c r="GT503" s="96"/>
      <c r="GU503" s="96"/>
      <c r="GV503" s="51"/>
      <c r="GW503" s="51"/>
      <c r="GX503" s="51"/>
      <c r="GY503" s="51"/>
    </row>
    <row r="504" spans="194:207" ht="12.75">
      <c r="GL504" s="51"/>
      <c r="GM504" s="51"/>
      <c r="GN504" s="51"/>
      <c r="GO504" s="51"/>
      <c r="GP504" s="51"/>
      <c r="GQ504" s="57"/>
      <c r="GR504" s="51"/>
      <c r="GS504" s="51"/>
      <c r="GT504" s="96"/>
      <c r="GU504" s="96"/>
      <c r="GV504" s="51"/>
      <c r="GW504" s="51"/>
      <c r="GX504" s="51"/>
      <c r="GY504" s="51"/>
    </row>
    <row r="505" spans="194:207" ht="12.75">
      <c r="GL505" s="51"/>
      <c r="GM505" s="51"/>
      <c r="GN505" s="51"/>
      <c r="GO505" s="51"/>
      <c r="GP505" s="51"/>
      <c r="GQ505" s="57"/>
      <c r="GR505" s="51"/>
      <c r="GS505" s="51"/>
      <c r="GT505" s="96"/>
      <c r="GU505" s="96"/>
      <c r="GV505" s="51"/>
      <c r="GW505" s="51"/>
      <c r="GX505" s="51"/>
      <c r="GY505" s="51"/>
    </row>
    <row r="506" spans="194:207" ht="12.75">
      <c r="GL506" s="51"/>
      <c r="GM506" s="51"/>
      <c r="GN506" s="51"/>
      <c r="GO506" s="51"/>
      <c r="GP506" s="51"/>
      <c r="GQ506" s="57"/>
      <c r="GR506" s="51"/>
      <c r="GS506" s="51"/>
      <c r="GT506" s="96"/>
      <c r="GU506" s="96"/>
      <c r="GV506" s="51"/>
      <c r="GW506" s="51"/>
      <c r="GX506" s="51"/>
      <c r="GY506" s="51"/>
    </row>
    <row r="507" spans="194:207" ht="12.75">
      <c r="GL507" s="51"/>
      <c r="GM507" s="51"/>
      <c r="GN507" s="51"/>
      <c r="GO507" s="51"/>
      <c r="GP507" s="51"/>
      <c r="GQ507" s="57"/>
      <c r="GR507" s="51"/>
      <c r="GS507" s="51"/>
      <c r="GT507" s="96"/>
      <c r="GU507" s="96"/>
      <c r="GV507" s="51"/>
      <c r="GW507" s="51"/>
      <c r="GX507" s="51"/>
      <c r="GY507" s="51"/>
    </row>
    <row r="508" spans="194:207" ht="12.75">
      <c r="GL508" s="51"/>
      <c r="GM508" s="51"/>
      <c r="GN508" s="51"/>
      <c r="GO508" s="51"/>
      <c r="GP508" s="51"/>
      <c r="GQ508" s="57"/>
      <c r="GR508" s="51"/>
      <c r="GS508" s="51"/>
      <c r="GT508" s="96"/>
      <c r="GU508" s="96"/>
      <c r="GV508" s="51"/>
      <c r="GW508" s="51"/>
      <c r="GX508" s="51"/>
      <c r="GY508" s="51"/>
    </row>
    <row r="509" spans="194:207" ht="12.75">
      <c r="GL509" s="51"/>
      <c r="GM509" s="51"/>
      <c r="GN509" s="51"/>
      <c r="GO509" s="51"/>
      <c r="GP509" s="51"/>
      <c r="GQ509" s="57"/>
      <c r="GR509" s="51"/>
      <c r="GS509" s="51"/>
      <c r="GT509" s="96"/>
      <c r="GU509" s="96"/>
      <c r="GV509" s="51"/>
      <c r="GW509" s="51"/>
      <c r="GX509" s="51"/>
      <c r="GY509" s="51"/>
    </row>
    <row r="510" spans="194:207" ht="12.75">
      <c r="GL510" s="51"/>
      <c r="GM510" s="51"/>
      <c r="GN510" s="51"/>
      <c r="GO510" s="51"/>
      <c r="GP510" s="51"/>
      <c r="GQ510" s="57"/>
      <c r="GR510" s="51"/>
      <c r="GS510" s="51"/>
      <c r="GT510" s="96"/>
      <c r="GU510" s="96"/>
      <c r="GV510" s="51"/>
      <c r="GW510" s="51"/>
      <c r="GX510" s="51"/>
      <c r="GY510" s="51"/>
    </row>
    <row r="511" spans="194:207" ht="12.75">
      <c r="GL511" s="51"/>
      <c r="GM511" s="51"/>
      <c r="GN511" s="51"/>
      <c r="GO511" s="51"/>
      <c r="GP511" s="51"/>
      <c r="GQ511" s="57"/>
      <c r="GR511" s="51"/>
      <c r="GS511" s="51"/>
      <c r="GT511" s="96"/>
      <c r="GU511" s="96"/>
      <c r="GV511" s="51"/>
      <c r="GW511" s="51"/>
      <c r="GX511" s="51"/>
      <c r="GY511" s="51"/>
    </row>
    <row r="512" spans="194:207" ht="12.75">
      <c r="GL512" s="51"/>
      <c r="GM512" s="51"/>
      <c r="GN512" s="51"/>
      <c r="GO512" s="51"/>
      <c r="GP512" s="51"/>
      <c r="GQ512" s="57"/>
      <c r="GR512" s="51"/>
      <c r="GS512" s="51"/>
      <c r="GT512" s="96"/>
      <c r="GU512" s="96"/>
      <c r="GV512" s="51"/>
      <c r="GW512" s="51"/>
      <c r="GX512" s="51"/>
      <c r="GY512" s="51"/>
    </row>
    <row r="513" spans="194:207" ht="12.75">
      <c r="GL513" s="51"/>
      <c r="GM513" s="51"/>
      <c r="GN513" s="51"/>
      <c r="GO513" s="51"/>
      <c r="GP513" s="51"/>
      <c r="GQ513" s="57"/>
      <c r="GR513" s="51"/>
      <c r="GS513" s="51"/>
      <c r="GT513" s="96"/>
      <c r="GU513" s="96"/>
      <c r="GV513" s="51"/>
      <c r="GW513" s="51"/>
      <c r="GX513" s="51"/>
      <c r="GY513" s="51"/>
    </row>
    <row r="514" spans="194:207" ht="12.75">
      <c r="GL514" s="51"/>
      <c r="GM514" s="51"/>
      <c r="GN514" s="51"/>
      <c r="GO514" s="51"/>
      <c r="GP514" s="51"/>
      <c r="GQ514" s="57"/>
      <c r="GR514" s="51"/>
      <c r="GS514" s="51"/>
      <c r="GT514" s="96"/>
      <c r="GU514" s="96"/>
      <c r="GV514" s="51"/>
      <c r="GW514" s="51"/>
      <c r="GX514" s="51"/>
      <c r="GY514" s="51"/>
    </row>
    <row r="515" spans="194:207" ht="12.75">
      <c r="GL515" s="51"/>
      <c r="GM515" s="51"/>
      <c r="GN515" s="51"/>
      <c r="GO515" s="51"/>
      <c r="GP515" s="51"/>
      <c r="GQ515" s="57"/>
      <c r="GR515" s="51"/>
      <c r="GS515" s="51"/>
      <c r="GT515" s="96"/>
      <c r="GU515" s="96"/>
      <c r="GV515" s="51"/>
      <c r="GW515" s="51"/>
      <c r="GX515" s="51"/>
      <c r="GY515" s="51"/>
    </row>
    <row r="516" spans="194:207" ht="12.75">
      <c r="GL516" s="51"/>
      <c r="GM516" s="51"/>
      <c r="GN516" s="51"/>
      <c r="GO516" s="51"/>
      <c r="GP516" s="51"/>
      <c r="GQ516" s="57"/>
      <c r="GR516" s="51"/>
      <c r="GS516" s="51"/>
      <c r="GT516" s="96"/>
      <c r="GU516" s="96"/>
      <c r="GV516" s="51"/>
      <c r="GW516" s="51"/>
      <c r="GX516" s="51"/>
      <c r="GY516" s="51"/>
    </row>
    <row r="517" spans="194:207" ht="12.75">
      <c r="GL517" s="51"/>
      <c r="GM517" s="51"/>
      <c r="GN517" s="51"/>
      <c r="GO517" s="51"/>
      <c r="GP517" s="51"/>
      <c r="GQ517" s="57"/>
      <c r="GR517" s="51"/>
      <c r="GS517" s="51"/>
      <c r="GT517" s="96"/>
      <c r="GU517" s="96"/>
      <c r="GV517" s="51"/>
      <c r="GW517" s="51"/>
      <c r="GX517" s="51"/>
      <c r="GY517" s="51"/>
    </row>
    <row r="518" spans="194:207" ht="12.75">
      <c r="GL518" s="51"/>
      <c r="GM518" s="51"/>
      <c r="GN518" s="51"/>
      <c r="GO518" s="51"/>
      <c r="GP518" s="51"/>
      <c r="GQ518" s="57"/>
      <c r="GR518" s="51"/>
      <c r="GS518" s="51"/>
      <c r="GT518" s="96"/>
      <c r="GU518" s="96"/>
      <c r="GV518" s="51"/>
      <c r="GW518" s="51"/>
      <c r="GX518" s="51"/>
      <c r="GY518" s="51"/>
    </row>
    <row r="519" spans="194:207" ht="12.75">
      <c r="GL519" s="51"/>
      <c r="GM519" s="51"/>
      <c r="GN519" s="51"/>
      <c r="GO519" s="51"/>
      <c r="GP519" s="51"/>
      <c r="GQ519" s="57"/>
      <c r="GR519" s="51"/>
      <c r="GS519" s="51"/>
      <c r="GT519" s="96"/>
      <c r="GU519" s="96"/>
      <c r="GV519" s="51"/>
      <c r="GW519" s="51"/>
      <c r="GX519" s="51"/>
      <c r="GY519" s="51"/>
    </row>
    <row r="520" spans="194:207" ht="12.75">
      <c r="GL520" s="51"/>
      <c r="GM520" s="51"/>
      <c r="GN520" s="51"/>
      <c r="GO520" s="51"/>
      <c r="GP520" s="51"/>
      <c r="GQ520" s="57"/>
      <c r="GR520" s="51"/>
      <c r="GS520" s="51"/>
      <c r="GT520" s="96"/>
      <c r="GU520" s="96"/>
      <c r="GV520" s="51"/>
      <c r="GW520" s="51"/>
      <c r="GX520" s="51"/>
      <c r="GY520" s="51"/>
    </row>
    <row r="521" spans="194:207" ht="12.75">
      <c r="GL521" s="51"/>
      <c r="GM521" s="51"/>
      <c r="GN521" s="51"/>
      <c r="GO521" s="51"/>
      <c r="GP521" s="51"/>
      <c r="GQ521" s="57"/>
      <c r="GR521" s="51"/>
      <c r="GS521" s="51"/>
      <c r="GT521" s="96"/>
      <c r="GU521" s="96"/>
      <c r="GV521" s="51"/>
      <c r="GW521" s="51"/>
      <c r="GX521" s="51"/>
      <c r="GY521" s="51"/>
    </row>
    <row r="522" spans="194:207" ht="12.75">
      <c r="GL522" s="51"/>
      <c r="GM522" s="51"/>
      <c r="GN522" s="51"/>
      <c r="GO522" s="51"/>
      <c r="GP522" s="51"/>
      <c r="GQ522" s="57"/>
      <c r="GR522" s="51"/>
      <c r="GS522" s="51"/>
      <c r="GT522" s="96"/>
      <c r="GU522" s="96"/>
      <c r="GV522" s="51"/>
      <c r="GW522" s="51"/>
      <c r="GX522" s="51"/>
      <c r="GY522" s="51"/>
    </row>
    <row r="523" spans="194:207" ht="12.75">
      <c r="GL523" s="51"/>
      <c r="GM523" s="51"/>
      <c r="GN523" s="51"/>
      <c r="GO523" s="51"/>
      <c r="GP523" s="51"/>
      <c r="GQ523" s="57"/>
      <c r="GR523" s="51"/>
      <c r="GS523" s="51"/>
      <c r="GT523" s="96"/>
      <c r="GU523" s="96"/>
      <c r="GV523" s="51"/>
      <c r="GW523" s="51"/>
      <c r="GX523" s="51"/>
      <c r="GY523" s="51"/>
    </row>
    <row r="524" spans="194:207" ht="12.75">
      <c r="GL524" s="51"/>
      <c r="GM524" s="51"/>
      <c r="GN524" s="51"/>
      <c r="GO524" s="51"/>
      <c r="GP524" s="51"/>
      <c r="GQ524" s="57"/>
      <c r="GR524" s="51"/>
      <c r="GS524" s="51"/>
      <c r="GT524" s="96"/>
      <c r="GU524" s="96"/>
      <c r="GV524" s="51"/>
      <c r="GW524" s="51"/>
      <c r="GX524" s="51"/>
      <c r="GY524" s="51"/>
    </row>
    <row r="525" spans="194:207" ht="12.75">
      <c r="GL525" s="51"/>
      <c r="GM525" s="51"/>
      <c r="GN525" s="51"/>
      <c r="GO525" s="51"/>
      <c r="GP525" s="51"/>
      <c r="GQ525" s="57"/>
      <c r="GR525" s="51"/>
      <c r="GS525" s="51"/>
      <c r="GT525" s="96"/>
      <c r="GU525" s="96"/>
      <c r="GV525" s="51"/>
      <c r="GW525" s="51"/>
      <c r="GX525" s="51"/>
      <c r="GY525" s="51"/>
    </row>
    <row r="526" spans="194:207" ht="12.75">
      <c r="GL526" s="51"/>
      <c r="GM526" s="51"/>
      <c r="GN526" s="51"/>
      <c r="GO526" s="51"/>
      <c r="GP526" s="51"/>
      <c r="GQ526" s="57"/>
      <c r="GR526" s="51"/>
      <c r="GS526" s="51"/>
      <c r="GT526" s="96"/>
      <c r="GU526" s="96"/>
      <c r="GV526" s="51"/>
      <c r="GW526" s="51"/>
      <c r="GX526" s="51"/>
      <c r="GY526" s="51"/>
    </row>
    <row r="527" spans="194:207" ht="12.75">
      <c r="GL527" s="51"/>
      <c r="GM527" s="51"/>
      <c r="GN527" s="51"/>
      <c r="GO527" s="51"/>
      <c r="GP527" s="51"/>
      <c r="GQ527" s="57"/>
      <c r="GR527" s="51"/>
      <c r="GS527" s="51"/>
      <c r="GT527" s="96"/>
      <c r="GU527" s="96"/>
      <c r="GV527" s="51"/>
      <c r="GW527" s="51"/>
      <c r="GX527" s="51"/>
      <c r="GY527" s="51"/>
    </row>
    <row r="528" spans="194:207" ht="12.75">
      <c r="GL528" s="51"/>
      <c r="GM528" s="51"/>
      <c r="GN528" s="51"/>
      <c r="GO528" s="51"/>
      <c r="GP528" s="51"/>
      <c r="GQ528" s="57"/>
      <c r="GR528" s="51"/>
      <c r="GS528" s="51"/>
      <c r="GT528" s="96"/>
      <c r="GU528" s="96"/>
      <c r="GV528" s="51"/>
      <c r="GW528" s="51"/>
      <c r="GX528" s="51"/>
      <c r="GY528" s="51"/>
    </row>
    <row r="529" spans="194:207" ht="12.75">
      <c r="GL529" s="51"/>
      <c r="GM529" s="51"/>
      <c r="GN529" s="51"/>
      <c r="GO529" s="51"/>
      <c r="GP529" s="51"/>
      <c r="GQ529" s="57"/>
      <c r="GR529" s="51"/>
      <c r="GS529" s="51"/>
      <c r="GT529" s="96"/>
      <c r="GU529" s="96"/>
      <c r="GV529" s="51"/>
      <c r="GW529" s="51"/>
      <c r="GX529" s="51"/>
      <c r="GY529" s="51"/>
    </row>
    <row r="530" spans="194:207" ht="12.75">
      <c r="GL530" s="51"/>
      <c r="GM530" s="51"/>
      <c r="GN530" s="51"/>
      <c r="GO530" s="51"/>
      <c r="GP530" s="51"/>
      <c r="GQ530" s="57"/>
      <c r="GR530" s="51"/>
      <c r="GS530" s="51"/>
      <c r="GT530" s="96"/>
      <c r="GU530" s="96"/>
      <c r="GV530" s="51"/>
      <c r="GW530" s="51"/>
      <c r="GX530" s="51"/>
      <c r="GY530" s="51"/>
    </row>
    <row r="531" spans="194:207" ht="12.75">
      <c r="GL531" s="51"/>
      <c r="GM531" s="51"/>
      <c r="GN531" s="51"/>
      <c r="GO531" s="51"/>
      <c r="GP531" s="51"/>
      <c r="GQ531" s="57"/>
      <c r="GR531" s="51"/>
      <c r="GS531" s="51"/>
      <c r="GT531" s="96"/>
      <c r="GU531" s="96"/>
      <c r="GV531" s="51"/>
      <c r="GW531" s="51"/>
      <c r="GX531" s="51"/>
      <c r="GY531" s="51"/>
    </row>
    <row r="532" spans="194:207" ht="12.75">
      <c r="GL532" s="51"/>
      <c r="GM532" s="51"/>
      <c r="GN532" s="51"/>
      <c r="GO532" s="51"/>
      <c r="GP532" s="51"/>
      <c r="GQ532" s="57"/>
      <c r="GR532" s="51"/>
      <c r="GS532" s="51"/>
      <c r="GT532" s="96"/>
      <c r="GU532" s="96"/>
      <c r="GV532" s="51"/>
      <c r="GW532" s="51"/>
      <c r="GX532" s="51"/>
      <c r="GY532" s="51"/>
    </row>
    <row r="533" spans="194:207" ht="12.75">
      <c r="GL533" s="51"/>
      <c r="GM533" s="51"/>
      <c r="GN533" s="51"/>
      <c r="GO533" s="51"/>
      <c r="GP533" s="51"/>
      <c r="GQ533" s="57"/>
      <c r="GR533" s="51"/>
      <c r="GS533" s="51"/>
      <c r="GT533" s="96"/>
      <c r="GU533" s="96"/>
      <c r="GV533" s="51"/>
      <c r="GW533" s="51"/>
      <c r="GX533" s="51"/>
      <c r="GY533" s="51"/>
    </row>
    <row r="534" spans="194:207" ht="12.75">
      <c r="GL534" s="51"/>
      <c r="GM534" s="51"/>
      <c r="GN534" s="51"/>
      <c r="GO534" s="51"/>
      <c r="GP534" s="51"/>
      <c r="GQ534" s="57"/>
      <c r="GR534" s="51"/>
      <c r="GS534" s="51"/>
      <c r="GT534" s="96"/>
      <c r="GU534" s="96"/>
      <c r="GV534" s="51"/>
      <c r="GW534" s="51"/>
      <c r="GX534" s="51"/>
      <c r="GY534" s="51"/>
    </row>
    <row r="535" spans="194:207" ht="12.75">
      <c r="GL535" s="51"/>
      <c r="GM535" s="51"/>
      <c r="GN535" s="51"/>
      <c r="GO535" s="51"/>
      <c r="GP535" s="51"/>
      <c r="GQ535" s="57"/>
      <c r="GR535" s="51"/>
      <c r="GS535" s="51"/>
      <c r="GT535" s="96"/>
      <c r="GU535" s="96"/>
      <c r="GV535" s="51"/>
      <c r="GW535" s="51"/>
      <c r="GX535" s="51"/>
      <c r="GY535" s="51"/>
    </row>
    <row r="536" spans="194:207" ht="12.75">
      <c r="GL536" s="51"/>
      <c r="GM536" s="51"/>
      <c r="GN536" s="51"/>
      <c r="GO536" s="51"/>
      <c r="GP536" s="51"/>
      <c r="GQ536" s="57"/>
      <c r="GR536" s="51"/>
      <c r="GS536" s="51"/>
      <c r="GT536" s="96"/>
      <c r="GU536" s="96"/>
      <c r="GV536" s="51"/>
      <c r="GW536" s="51"/>
      <c r="GX536" s="51"/>
      <c r="GY536" s="51"/>
    </row>
    <row r="537" spans="194:207" ht="12.75">
      <c r="GL537" s="51"/>
      <c r="GM537" s="51"/>
      <c r="GN537" s="51"/>
      <c r="GO537" s="51"/>
      <c r="GP537" s="51"/>
      <c r="GQ537" s="57"/>
      <c r="GR537" s="51"/>
      <c r="GS537" s="51"/>
      <c r="GT537" s="96"/>
      <c r="GU537" s="96"/>
      <c r="GV537" s="51"/>
      <c r="GW537" s="51"/>
      <c r="GX537" s="51"/>
      <c r="GY537" s="51"/>
    </row>
    <row r="538" spans="194:207" ht="12.75">
      <c r="GL538" s="51"/>
      <c r="GM538" s="51"/>
      <c r="GN538" s="51"/>
      <c r="GO538" s="51"/>
      <c r="GP538" s="51"/>
      <c r="GQ538" s="57"/>
      <c r="GR538" s="51"/>
      <c r="GS538" s="51"/>
      <c r="GT538" s="96"/>
      <c r="GU538" s="96"/>
      <c r="GV538" s="51"/>
      <c r="GW538" s="51"/>
      <c r="GX538" s="51"/>
      <c r="GY538" s="51"/>
    </row>
    <row r="539" spans="194:207" ht="12.75">
      <c r="GL539" s="51"/>
      <c r="GM539" s="51"/>
      <c r="GN539" s="51"/>
      <c r="GO539" s="51"/>
      <c r="GP539" s="51"/>
      <c r="GQ539" s="57"/>
      <c r="GR539" s="51"/>
      <c r="GS539" s="51"/>
      <c r="GT539" s="96"/>
      <c r="GU539" s="96"/>
      <c r="GV539" s="51"/>
      <c r="GW539" s="51"/>
      <c r="GX539" s="51"/>
      <c r="GY539" s="51"/>
    </row>
    <row r="540" spans="194:207" ht="12.75">
      <c r="GL540" s="51"/>
      <c r="GM540" s="51"/>
      <c r="GN540" s="51"/>
      <c r="GO540" s="51"/>
      <c r="GP540" s="51"/>
      <c r="GQ540" s="57"/>
      <c r="GR540" s="51"/>
      <c r="GS540" s="51"/>
      <c r="GT540" s="96"/>
      <c r="GU540" s="96"/>
      <c r="GV540" s="51"/>
      <c r="GW540" s="51"/>
      <c r="GX540" s="51"/>
      <c r="GY540" s="51"/>
    </row>
    <row r="541" spans="194:207" ht="12.75">
      <c r="GL541" s="51"/>
      <c r="GM541" s="51"/>
      <c r="GN541" s="51"/>
      <c r="GO541" s="51"/>
      <c r="GP541" s="51"/>
      <c r="GQ541" s="57"/>
      <c r="GR541" s="51"/>
      <c r="GS541" s="51"/>
      <c r="GT541" s="96"/>
      <c r="GU541" s="96"/>
      <c r="GV541" s="51"/>
      <c r="GW541" s="51"/>
      <c r="GX541" s="51"/>
      <c r="GY541" s="51"/>
    </row>
    <row r="542" spans="194:207" ht="12.75">
      <c r="GL542" s="51"/>
      <c r="GM542" s="51"/>
      <c r="GN542" s="51"/>
      <c r="GO542" s="51"/>
      <c r="GP542" s="51"/>
      <c r="GQ542" s="57"/>
      <c r="GR542" s="51"/>
      <c r="GS542" s="51"/>
      <c r="GT542" s="96"/>
      <c r="GU542" s="96"/>
      <c r="GV542" s="51"/>
      <c r="GW542" s="51"/>
      <c r="GX542" s="51"/>
      <c r="GY542" s="51"/>
    </row>
    <row r="543" spans="194:207" ht="12.75">
      <c r="GL543" s="51"/>
      <c r="GM543" s="51"/>
      <c r="GN543" s="51"/>
      <c r="GO543" s="51"/>
      <c r="GP543" s="51"/>
      <c r="GQ543" s="57"/>
      <c r="GR543" s="51"/>
      <c r="GS543" s="51"/>
      <c r="GT543" s="96"/>
      <c r="GU543" s="96"/>
      <c r="GV543" s="51"/>
      <c r="GW543" s="51"/>
      <c r="GX543" s="51"/>
      <c r="GY543" s="51"/>
    </row>
    <row r="544" spans="194:207" ht="12.75">
      <c r="GL544" s="51"/>
      <c r="GM544" s="51"/>
      <c r="GN544" s="51"/>
      <c r="GO544" s="51"/>
      <c r="GP544" s="51"/>
      <c r="GQ544" s="57"/>
      <c r="GR544" s="51"/>
      <c r="GS544" s="51"/>
      <c r="GT544" s="96"/>
      <c r="GU544" s="96"/>
      <c r="GV544" s="51"/>
      <c r="GW544" s="51"/>
      <c r="GX544" s="51"/>
      <c r="GY544" s="51"/>
    </row>
    <row r="545" spans="194:207" ht="12.75">
      <c r="GL545" s="51"/>
      <c r="GM545" s="51"/>
      <c r="GN545" s="51"/>
      <c r="GO545" s="51"/>
      <c r="GP545" s="51"/>
      <c r="GQ545" s="57"/>
      <c r="GR545" s="51"/>
      <c r="GS545" s="51"/>
      <c r="GT545" s="96"/>
      <c r="GU545" s="96"/>
      <c r="GV545" s="51"/>
      <c r="GW545" s="51"/>
      <c r="GX545" s="51"/>
      <c r="GY545" s="51"/>
    </row>
    <row r="546" spans="194:207" ht="12.75">
      <c r="GL546" s="51"/>
      <c r="GM546" s="51"/>
      <c r="GN546" s="51"/>
      <c r="GO546" s="51"/>
      <c r="GP546" s="51"/>
      <c r="GQ546" s="57"/>
      <c r="GR546" s="51"/>
      <c r="GS546" s="51"/>
      <c r="GT546" s="96"/>
      <c r="GU546" s="96"/>
      <c r="GV546" s="51"/>
      <c r="GW546" s="51"/>
      <c r="GX546" s="51"/>
      <c r="GY546" s="51"/>
    </row>
    <row r="547" spans="194:207" ht="12.75">
      <c r="GL547" s="51"/>
      <c r="GM547" s="51"/>
      <c r="GN547" s="51"/>
      <c r="GO547" s="51"/>
      <c r="GP547" s="51"/>
      <c r="GQ547" s="57"/>
      <c r="GR547" s="51"/>
      <c r="GS547" s="51"/>
      <c r="GT547" s="96"/>
      <c r="GU547" s="96"/>
      <c r="GV547" s="51"/>
      <c r="GW547" s="51"/>
      <c r="GX547" s="51"/>
      <c r="GY547" s="51"/>
    </row>
    <row r="548" spans="194:207" ht="12.75">
      <c r="GL548" s="51"/>
      <c r="GM548" s="51"/>
      <c r="GN548" s="51"/>
      <c r="GO548" s="51"/>
      <c r="GP548" s="51"/>
      <c r="GQ548" s="57"/>
      <c r="GR548" s="51"/>
      <c r="GS548" s="51"/>
      <c r="GT548" s="96"/>
      <c r="GU548" s="96"/>
      <c r="GV548" s="51"/>
      <c r="GW548" s="51"/>
      <c r="GX548" s="51"/>
      <c r="GY548" s="51"/>
    </row>
    <row r="549" spans="194:207" ht="12.75">
      <c r="GL549" s="51"/>
      <c r="GM549" s="51"/>
      <c r="GN549" s="51"/>
      <c r="GO549" s="51"/>
      <c r="GP549" s="51"/>
      <c r="GQ549" s="57"/>
      <c r="GR549" s="51"/>
      <c r="GS549" s="51"/>
      <c r="GT549" s="96"/>
      <c r="GU549" s="96"/>
      <c r="GV549" s="51"/>
      <c r="GW549" s="51"/>
      <c r="GX549" s="51"/>
      <c r="GY549" s="51"/>
    </row>
    <row r="550" spans="194:207" ht="12.75">
      <c r="GL550" s="51"/>
      <c r="GM550" s="51"/>
      <c r="GN550" s="51"/>
      <c r="GO550" s="51"/>
      <c r="GP550" s="51"/>
      <c r="GQ550" s="57"/>
      <c r="GR550" s="51"/>
      <c r="GS550" s="51"/>
      <c r="GT550" s="96"/>
      <c r="GU550" s="96"/>
      <c r="GV550" s="51"/>
      <c r="GW550" s="51"/>
      <c r="GX550" s="51"/>
      <c r="GY550" s="51"/>
    </row>
    <row r="551" spans="194:207" ht="12.75">
      <c r="GL551" s="51"/>
      <c r="GM551" s="51"/>
      <c r="GN551" s="51"/>
      <c r="GO551" s="51"/>
      <c r="GP551" s="51"/>
      <c r="GQ551" s="57"/>
      <c r="GR551" s="51"/>
      <c r="GS551" s="51"/>
      <c r="GT551" s="96"/>
      <c r="GU551" s="96"/>
      <c r="GV551" s="51"/>
      <c r="GW551" s="51"/>
      <c r="GX551" s="51"/>
      <c r="GY551" s="51"/>
    </row>
    <row r="552" spans="194:207" ht="12.75">
      <c r="GL552" s="51"/>
      <c r="GM552" s="51"/>
      <c r="GN552" s="51"/>
      <c r="GO552" s="51"/>
      <c r="GP552" s="51"/>
      <c r="GQ552" s="57"/>
      <c r="GR552" s="51"/>
      <c r="GS552" s="51"/>
      <c r="GT552" s="96"/>
      <c r="GU552" s="96"/>
      <c r="GV552" s="51"/>
      <c r="GW552" s="51"/>
      <c r="GX552" s="51"/>
      <c r="GY552" s="51"/>
    </row>
    <row r="553" spans="194:207" ht="12.75">
      <c r="GL553" s="51"/>
      <c r="GM553" s="51"/>
      <c r="GN553" s="51"/>
      <c r="GO553" s="51"/>
      <c r="GP553" s="51"/>
      <c r="GQ553" s="57"/>
      <c r="GR553" s="51"/>
      <c r="GS553" s="51"/>
      <c r="GT553" s="96"/>
      <c r="GU553" s="96"/>
      <c r="GV553" s="51"/>
      <c r="GW553" s="51"/>
      <c r="GX553" s="51"/>
      <c r="GY553" s="51"/>
    </row>
    <row r="554" spans="194:207" ht="12.75">
      <c r="GL554" s="51"/>
      <c r="GM554" s="51"/>
      <c r="GN554" s="51"/>
      <c r="GO554" s="51"/>
      <c r="GP554" s="51"/>
      <c r="GQ554" s="57"/>
      <c r="GR554" s="51"/>
      <c r="GS554" s="51"/>
      <c r="GT554" s="96"/>
      <c r="GU554" s="96"/>
      <c r="GV554" s="51"/>
      <c r="GW554" s="51"/>
      <c r="GX554" s="51"/>
      <c r="GY554" s="51"/>
    </row>
    <row r="555" spans="194:207" ht="12.75">
      <c r="GL555" s="51"/>
      <c r="GM555" s="51"/>
      <c r="GN555" s="51"/>
      <c r="GO555" s="51"/>
      <c r="GP555" s="51"/>
      <c r="GQ555" s="57"/>
      <c r="GR555" s="51"/>
      <c r="GS555" s="51"/>
      <c r="GT555" s="96"/>
      <c r="GU555" s="96"/>
      <c r="GV555" s="51"/>
      <c r="GW555" s="51"/>
      <c r="GX555" s="51"/>
      <c r="GY555" s="51"/>
    </row>
    <row r="556" spans="194:207" ht="12.75">
      <c r="GL556" s="51"/>
      <c r="GM556" s="51"/>
      <c r="GN556" s="51"/>
      <c r="GO556" s="51"/>
      <c r="GP556" s="51"/>
      <c r="GQ556" s="57"/>
      <c r="GR556" s="51"/>
      <c r="GS556" s="51"/>
      <c r="GT556" s="96"/>
      <c r="GU556" s="96"/>
      <c r="GV556" s="51"/>
      <c r="GW556" s="51"/>
      <c r="GX556" s="51"/>
      <c r="GY556" s="51"/>
    </row>
    <row r="557" spans="194:207" ht="12.75">
      <c r="GL557" s="51"/>
      <c r="GM557" s="51"/>
      <c r="GN557" s="51"/>
      <c r="GO557" s="51"/>
      <c r="GP557" s="51"/>
      <c r="GQ557" s="57"/>
      <c r="GR557" s="51"/>
      <c r="GS557" s="51"/>
      <c r="GT557" s="96"/>
      <c r="GU557" s="96"/>
      <c r="GV557" s="51"/>
      <c r="GW557" s="51"/>
      <c r="GX557" s="51"/>
      <c r="GY557" s="51"/>
    </row>
    <row r="558" spans="194:207" ht="12.75">
      <c r="GL558" s="51"/>
      <c r="GM558" s="51"/>
      <c r="GN558" s="51"/>
      <c r="GO558" s="51"/>
      <c r="GP558" s="51"/>
      <c r="GQ558" s="57"/>
      <c r="GR558" s="51"/>
      <c r="GS558" s="51"/>
      <c r="GT558" s="96"/>
      <c r="GU558" s="96"/>
      <c r="GV558" s="51"/>
      <c r="GW558" s="51"/>
      <c r="GX558" s="51"/>
      <c r="GY558" s="51"/>
    </row>
    <row r="559" spans="194:207" ht="12.75">
      <c r="GL559" s="51"/>
      <c r="GM559" s="51"/>
      <c r="GN559" s="51"/>
      <c r="GO559" s="51"/>
      <c r="GP559" s="51"/>
      <c r="GQ559" s="57"/>
      <c r="GR559" s="51"/>
      <c r="GS559" s="51"/>
      <c r="GT559" s="96"/>
      <c r="GU559" s="96"/>
      <c r="GV559" s="51"/>
      <c r="GW559" s="51"/>
      <c r="GX559" s="51"/>
      <c r="GY559" s="51"/>
    </row>
    <row r="560" spans="194:207" ht="12.75">
      <c r="GL560" s="51"/>
      <c r="GM560" s="51"/>
      <c r="GN560" s="51"/>
      <c r="GO560" s="51"/>
      <c r="GP560" s="51"/>
      <c r="GQ560" s="57"/>
      <c r="GR560" s="51"/>
      <c r="GS560" s="51"/>
      <c r="GT560" s="96"/>
      <c r="GU560" s="96"/>
      <c r="GV560" s="51"/>
      <c r="GW560" s="51"/>
      <c r="GX560" s="51"/>
      <c r="GY560" s="51"/>
    </row>
    <row r="561" spans="194:207" ht="12.75">
      <c r="GL561" s="51"/>
      <c r="GM561" s="51"/>
      <c r="GN561" s="51"/>
      <c r="GO561" s="51"/>
      <c r="GP561" s="51"/>
      <c r="GQ561" s="57"/>
      <c r="GR561" s="51"/>
      <c r="GS561" s="51"/>
      <c r="GT561" s="96"/>
      <c r="GU561" s="96"/>
      <c r="GV561" s="51"/>
      <c r="GW561" s="51"/>
      <c r="GX561" s="51"/>
      <c r="GY561" s="51"/>
    </row>
    <row r="562" spans="194:207" ht="12.75">
      <c r="GL562" s="51"/>
      <c r="GM562" s="51"/>
      <c r="GN562" s="51"/>
      <c r="GO562" s="51"/>
      <c r="GP562" s="51"/>
      <c r="GQ562" s="57"/>
      <c r="GR562" s="51"/>
      <c r="GS562" s="51"/>
      <c r="GT562" s="96"/>
      <c r="GU562" s="96"/>
      <c r="GV562" s="51"/>
      <c r="GW562" s="51"/>
      <c r="GX562" s="51"/>
      <c r="GY562" s="51"/>
    </row>
    <row r="563" spans="194:207" ht="12.75">
      <c r="GL563" s="51"/>
      <c r="GM563" s="51"/>
      <c r="GN563" s="51"/>
      <c r="GO563" s="51"/>
      <c r="GP563" s="51"/>
      <c r="GQ563" s="57"/>
      <c r="GR563" s="51"/>
      <c r="GS563" s="51"/>
      <c r="GT563" s="96"/>
      <c r="GU563" s="96"/>
      <c r="GV563" s="51"/>
      <c r="GW563" s="51"/>
      <c r="GX563" s="51"/>
      <c r="GY563" s="51"/>
    </row>
    <row r="564" spans="194:207" ht="12.75">
      <c r="GL564" s="51"/>
      <c r="GM564" s="51"/>
      <c r="GN564" s="51"/>
      <c r="GO564" s="51"/>
      <c r="GP564" s="51"/>
      <c r="GQ564" s="57"/>
      <c r="GR564" s="51"/>
      <c r="GS564" s="51"/>
      <c r="GT564" s="96"/>
      <c r="GU564" s="96"/>
      <c r="GV564" s="51"/>
      <c r="GW564" s="51"/>
      <c r="GX564" s="51"/>
      <c r="GY564" s="51"/>
    </row>
    <row r="565" spans="194:207" ht="12.75">
      <c r="GL565" s="51"/>
      <c r="GM565" s="51"/>
      <c r="GN565" s="51"/>
      <c r="GO565" s="51"/>
      <c r="GP565" s="51"/>
      <c r="GQ565" s="57"/>
      <c r="GR565" s="51"/>
      <c r="GS565" s="51"/>
      <c r="GT565" s="96"/>
      <c r="GU565" s="96"/>
      <c r="GV565" s="51"/>
      <c r="GW565" s="51"/>
      <c r="GX565" s="51"/>
      <c r="GY565" s="51"/>
    </row>
    <row r="566" spans="194:207" ht="12.75">
      <c r="GL566" s="51"/>
      <c r="GM566" s="51"/>
      <c r="GN566" s="51"/>
      <c r="GO566" s="51"/>
      <c r="GP566" s="51"/>
      <c r="GQ566" s="57"/>
      <c r="GR566" s="51"/>
      <c r="GS566" s="51"/>
      <c r="GT566" s="96"/>
      <c r="GU566" s="96"/>
      <c r="GV566" s="51"/>
      <c r="GW566" s="51"/>
      <c r="GX566" s="51"/>
      <c r="GY566" s="51"/>
    </row>
    <row r="567" spans="194:207" ht="12.75">
      <c r="GL567" s="51"/>
      <c r="GM567" s="51"/>
      <c r="GN567" s="51"/>
      <c r="GO567" s="51"/>
      <c r="GP567" s="51"/>
      <c r="GQ567" s="57"/>
      <c r="GR567" s="51"/>
      <c r="GS567" s="51"/>
      <c r="GT567" s="96"/>
      <c r="GU567" s="96"/>
      <c r="GV567" s="51"/>
      <c r="GW567" s="51"/>
      <c r="GX567" s="51"/>
      <c r="GY567" s="51"/>
    </row>
    <row r="568" spans="194:207" ht="12.75">
      <c r="GL568" s="51"/>
      <c r="GM568" s="51"/>
      <c r="GN568" s="51"/>
      <c r="GO568" s="51"/>
      <c r="GP568" s="51"/>
      <c r="GQ568" s="57"/>
      <c r="GR568" s="51"/>
      <c r="GS568" s="51"/>
      <c r="GT568" s="96"/>
      <c r="GU568" s="96"/>
      <c r="GV568" s="51"/>
      <c r="GW568" s="51"/>
      <c r="GX568" s="51"/>
      <c r="GY568" s="51"/>
    </row>
    <row r="569" spans="194:207" ht="12.75">
      <c r="GL569" s="51"/>
      <c r="GM569" s="51"/>
      <c r="GN569" s="51"/>
      <c r="GO569" s="51"/>
      <c r="GP569" s="51"/>
      <c r="GQ569" s="57"/>
      <c r="GR569" s="51"/>
      <c r="GS569" s="51"/>
      <c r="GT569" s="96"/>
      <c r="GU569" s="96"/>
      <c r="GV569" s="51"/>
      <c r="GW569" s="51"/>
      <c r="GX569" s="51"/>
      <c r="GY569" s="51"/>
    </row>
    <row r="570" spans="194:207" ht="12.75">
      <c r="GL570" s="51"/>
      <c r="GM570" s="51"/>
      <c r="GN570" s="51"/>
      <c r="GO570" s="51"/>
      <c r="GP570" s="51"/>
      <c r="GQ570" s="57"/>
      <c r="GR570" s="51"/>
      <c r="GS570" s="51"/>
      <c r="GT570" s="96"/>
      <c r="GU570" s="96"/>
      <c r="GV570" s="51"/>
      <c r="GW570" s="51"/>
      <c r="GX570" s="51"/>
      <c r="GY570" s="51"/>
    </row>
    <row r="571" spans="194:207" ht="12.75">
      <c r="GL571" s="51"/>
      <c r="GM571" s="51"/>
      <c r="GN571" s="51"/>
      <c r="GO571" s="51"/>
      <c r="GP571" s="51"/>
      <c r="GQ571" s="57"/>
      <c r="GR571" s="51"/>
      <c r="GS571" s="51"/>
      <c r="GT571" s="96"/>
      <c r="GU571" s="96"/>
      <c r="GV571" s="51"/>
      <c r="GW571" s="51"/>
      <c r="GX571" s="51"/>
      <c r="GY571" s="51"/>
    </row>
    <row r="572" spans="194:207" ht="12.75">
      <c r="GL572" s="51"/>
      <c r="GM572" s="51"/>
      <c r="GN572" s="51"/>
      <c r="GO572" s="51"/>
      <c r="GP572" s="51"/>
      <c r="GQ572" s="57"/>
      <c r="GR572" s="51"/>
      <c r="GS572" s="51"/>
      <c r="GT572" s="96"/>
      <c r="GU572" s="96"/>
      <c r="GV572" s="51"/>
      <c r="GW572" s="51"/>
      <c r="GX572" s="51"/>
      <c r="GY572" s="51"/>
    </row>
    <row r="573" spans="194:207" ht="12.75">
      <c r="GL573" s="51"/>
      <c r="GM573" s="51"/>
      <c r="GN573" s="51"/>
      <c r="GO573" s="51"/>
      <c r="GP573" s="51"/>
      <c r="GQ573" s="57"/>
      <c r="GR573" s="51"/>
      <c r="GS573" s="51"/>
      <c r="GT573" s="96"/>
      <c r="GU573" s="96"/>
      <c r="GV573" s="51"/>
      <c r="GW573" s="51"/>
      <c r="GX573" s="51"/>
      <c r="GY573" s="51"/>
    </row>
    <row r="574" spans="194:207" ht="12.75">
      <c r="GL574" s="51"/>
      <c r="GM574" s="51"/>
      <c r="GN574" s="51"/>
      <c r="GO574" s="51"/>
      <c r="GP574" s="51"/>
      <c r="GQ574" s="57"/>
      <c r="GR574" s="51"/>
      <c r="GS574" s="51"/>
      <c r="GT574" s="96"/>
      <c r="GU574" s="96"/>
      <c r="GV574" s="51"/>
      <c r="GW574" s="51"/>
      <c r="GX574" s="51"/>
      <c r="GY574" s="51"/>
    </row>
    <row r="575" spans="194:207" ht="12.75">
      <c r="GL575" s="51"/>
      <c r="GM575" s="51"/>
      <c r="GN575" s="51"/>
      <c r="GO575" s="51"/>
      <c r="GP575" s="51"/>
      <c r="GQ575" s="57"/>
      <c r="GR575" s="51"/>
      <c r="GS575" s="51"/>
      <c r="GT575" s="96"/>
      <c r="GU575" s="96"/>
      <c r="GV575" s="51"/>
      <c r="GW575" s="51"/>
      <c r="GX575" s="51"/>
      <c r="GY575" s="51"/>
    </row>
    <row r="576" spans="194:207" ht="12.75">
      <c r="GL576" s="51"/>
      <c r="GM576" s="51"/>
      <c r="GN576" s="51"/>
      <c r="GO576" s="51"/>
      <c r="GP576" s="51"/>
      <c r="GQ576" s="57"/>
      <c r="GR576" s="51"/>
      <c r="GS576" s="51"/>
      <c r="GT576" s="96"/>
      <c r="GU576" s="96"/>
      <c r="GV576" s="51"/>
      <c r="GW576" s="51"/>
      <c r="GX576" s="51"/>
      <c r="GY576" s="51"/>
    </row>
    <row r="577" spans="194:207" ht="12.75">
      <c r="GL577" s="51"/>
      <c r="GM577" s="51"/>
      <c r="GN577" s="51"/>
      <c r="GO577" s="51"/>
      <c r="GP577" s="51"/>
      <c r="GQ577" s="57"/>
      <c r="GR577" s="51"/>
      <c r="GS577" s="51"/>
      <c r="GT577" s="96"/>
      <c r="GU577" s="96"/>
      <c r="GV577" s="51"/>
      <c r="GW577" s="51"/>
      <c r="GX577" s="51"/>
      <c r="GY577" s="51"/>
    </row>
    <row r="578" spans="194:207" ht="12.75">
      <c r="GL578" s="51"/>
      <c r="GM578" s="51"/>
      <c r="GN578" s="51"/>
      <c r="GO578" s="51"/>
      <c r="GP578" s="51"/>
      <c r="GQ578" s="57"/>
      <c r="GR578" s="51"/>
      <c r="GS578" s="51"/>
      <c r="GT578" s="96"/>
      <c r="GU578" s="96"/>
      <c r="GV578" s="51"/>
      <c r="GW578" s="51"/>
      <c r="GX578" s="51"/>
      <c r="GY578" s="51"/>
    </row>
    <row r="579" spans="194:207" ht="12.75">
      <c r="GL579" s="51"/>
      <c r="GM579" s="51"/>
      <c r="GN579" s="51"/>
      <c r="GO579" s="51"/>
      <c r="GP579" s="51"/>
      <c r="GQ579" s="57"/>
      <c r="GR579" s="51"/>
      <c r="GS579" s="51"/>
      <c r="GT579" s="96"/>
      <c r="GU579" s="96"/>
      <c r="GV579" s="51"/>
      <c r="GW579" s="51"/>
      <c r="GX579" s="51"/>
      <c r="GY579" s="51"/>
    </row>
    <row r="580" spans="194:207" ht="12.75">
      <c r="GL580" s="51"/>
      <c r="GM580" s="51"/>
      <c r="GN580" s="51"/>
      <c r="GO580" s="51"/>
      <c r="GP580" s="51"/>
      <c r="GQ580" s="57"/>
      <c r="GR580" s="51"/>
      <c r="GS580" s="51"/>
      <c r="GT580" s="96"/>
      <c r="GU580" s="96"/>
      <c r="GV580" s="51"/>
      <c r="GW580" s="51"/>
      <c r="GX580" s="51"/>
      <c r="GY580" s="51"/>
    </row>
    <row r="581" spans="194:207" ht="12.75">
      <c r="GL581" s="51"/>
      <c r="GM581" s="51"/>
      <c r="GN581" s="51"/>
      <c r="GO581" s="51"/>
      <c r="GP581" s="51"/>
      <c r="GQ581" s="57"/>
      <c r="GR581" s="51"/>
      <c r="GS581" s="51"/>
      <c r="GT581" s="96"/>
      <c r="GU581" s="96"/>
      <c r="GV581" s="51"/>
      <c r="GW581" s="51"/>
      <c r="GX581" s="51"/>
      <c r="GY581" s="51"/>
    </row>
    <row r="582" spans="194:207" ht="12.75">
      <c r="GL582" s="51"/>
      <c r="GM582" s="51"/>
      <c r="GN582" s="51"/>
      <c r="GO582" s="51"/>
      <c r="GP582" s="51"/>
      <c r="GQ582" s="57"/>
      <c r="GR582" s="51"/>
      <c r="GS582" s="51"/>
      <c r="GT582" s="96"/>
      <c r="GU582" s="96"/>
      <c r="GV582" s="51"/>
      <c r="GW582" s="51"/>
      <c r="GX582" s="51"/>
      <c r="GY582" s="51"/>
    </row>
    <row r="583" spans="194:207" ht="12.75">
      <c r="GL583" s="51"/>
      <c r="GM583" s="51"/>
      <c r="GN583" s="51"/>
      <c r="GO583" s="51"/>
      <c r="GP583" s="51"/>
      <c r="GQ583" s="57"/>
      <c r="GR583" s="51"/>
      <c r="GS583" s="51"/>
      <c r="GT583" s="96"/>
      <c r="GU583" s="96"/>
      <c r="GV583" s="51"/>
      <c r="GW583" s="51"/>
      <c r="GX583" s="51"/>
      <c r="GY583" s="51"/>
    </row>
    <row r="584" spans="194:207" ht="12.75">
      <c r="GL584" s="51"/>
      <c r="GM584" s="51"/>
      <c r="GN584" s="51"/>
      <c r="GO584" s="51"/>
      <c r="GP584" s="51"/>
      <c r="GQ584" s="57"/>
      <c r="GR584" s="51"/>
      <c r="GS584" s="51"/>
      <c r="GT584" s="96"/>
      <c r="GU584" s="96"/>
      <c r="GV584" s="51"/>
      <c r="GW584" s="51"/>
      <c r="GX584" s="51"/>
      <c r="GY584" s="51"/>
    </row>
    <row r="585" spans="194:207" ht="12.75">
      <c r="GL585" s="51"/>
      <c r="GM585" s="51"/>
      <c r="GN585" s="51"/>
      <c r="GO585" s="51"/>
      <c r="GP585" s="51"/>
      <c r="GQ585" s="57"/>
      <c r="GR585" s="51"/>
      <c r="GS585" s="51"/>
      <c r="GT585" s="96"/>
      <c r="GU585" s="96"/>
      <c r="GV585" s="51"/>
      <c r="GW585" s="51"/>
      <c r="GX585" s="51"/>
      <c r="GY585" s="51"/>
    </row>
    <row r="586" spans="194:207" ht="12.75">
      <c r="GL586" s="51"/>
      <c r="GM586" s="51"/>
      <c r="GN586" s="51"/>
      <c r="GO586" s="51"/>
      <c r="GP586" s="51"/>
      <c r="GQ586" s="57"/>
      <c r="GR586" s="51"/>
      <c r="GS586" s="51"/>
      <c r="GT586" s="96"/>
      <c r="GU586" s="96"/>
      <c r="GV586" s="51"/>
      <c r="GW586" s="51"/>
      <c r="GX586" s="51"/>
      <c r="GY586" s="51"/>
    </row>
    <row r="587" spans="194:207" ht="12.75">
      <c r="GL587" s="51"/>
      <c r="GM587" s="51"/>
      <c r="GN587" s="51"/>
      <c r="GO587" s="51"/>
      <c r="GP587" s="51"/>
      <c r="GQ587" s="57"/>
      <c r="GR587" s="51"/>
      <c r="GS587" s="51"/>
      <c r="GT587" s="96"/>
      <c r="GU587" s="96"/>
      <c r="GV587" s="51"/>
      <c r="GW587" s="51"/>
      <c r="GX587" s="51"/>
      <c r="GY587" s="51"/>
    </row>
    <row r="588" spans="194:207" ht="12.75">
      <c r="GL588" s="51"/>
      <c r="GM588" s="51"/>
      <c r="GN588" s="51"/>
      <c r="GO588" s="51"/>
      <c r="GP588" s="51"/>
      <c r="GQ588" s="57"/>
      <c r="GR588" s="51"/>
      <c r="GS588" s="51"/>
      <c r="GT588" s="96"/>
      <c r="GU588" s="96"/>
      <c r="GV588" s="51"/>
      <c r="GW588" s="51"/>
      <c r="GX588" s="51"/>
      <c r="GY588" s="51"/>
    </row>
    <row r="589" spans="194:207" ht="12.75">
      <c r="GL589" s="51"/>
      <c r="GM589" s="51"/>
      <c r="GN589" s="51"/>
      <c r="GO589" s="51"/>
      <c r="GP589" s="51"/>
      <c r="GQ589" s="57"/>
      <c r="GR589" s="51"/>
      <c r="GS589" s="51"/>
      <c r="GT589" s="96"/>
      <c r="GU589" s="96"/>
      <c r="GV589" s="51"/>
      <c r="GW589" s="51"/>
      <c r="GX589" s="51"/>
      <c r="GY589" s="51"/>
    </row>
    <row r="590" spans="194:207" ht="12.75">
      <c r="GL590" s="51"/>
      <c r="GM590" s="51"/>
      <c r="GN590" s="51"/>
      <c r="GO590" s="51"/>
      <c r="GP590" s="51"/>
      <c r="GQ590" s="57"/>
      <c r="GR590" s="51"/>
      <c r="GS590" s="51"/>
      <c r="GT590" s="96"/>
      <c r="GU590" s="96"/>
      <c r="GV590" s="51"/>
      <c r="GW590" s="51"/>
      <c r="GX590" s="51"/>
      <c r="GY590" s="51"/>
    </row>
    <row r="591" spans="194:207" ht="12.75">
      <c r="GL591" s="51"/>
      <c r="GM591" s="51"/>
      <c r="GN591" s="51"/>
      <c r="GO591" s="51"/>
      <c r="GP591" s="51"/>
      <c r="GQ591" s="57"/>
      <c r="GR591" s="51"/>
      <c r="GS591" s="51"/>
      <c r="GT591" s="96"/>
      <c r="GU591" s="96"/>
      <c r="GV591" s="51"/>
      <c r="GW591" s="51"/>
      <c r="GX591" s="51"/>
      <c r="GY591" s="51"/>
    </row>
    <row r="592" spans="194:207" ht="12.75">
      <c r="GL592" s="51"/>
      <c r="GM592" s="51"/>
      <c r="GN592" s="51"/>
      <c r="GO592" s="51"/>
      <c r="GP592" s="51"/>
      <c r="GQ592" s="57"/>
      <c r="GR592" s="51"/>
      <c r="GS592" s="51"/>
      <c r="GT592" s="96"/>
      <c r="GU592" s="96"/>
      <c r="GV592" s="51"/>
      <c r="GW592" s="51"/>
      <c r="GX592" s="51"/>
      <c r="GY592" s="51"/>
    </row>
    <row r="593" spans="194:207" ht="12.75">
      <c r="GL593" s="51"/>
      <c r="GM593" s="51"/>
      <c r="GN593" s="51"/>
      <c r="GO593" s="51"/>
      <c r="GP593" s="51"/>
      <c r="GQ593" s="57"/>
      <c r="GR593" s="51"/>
      <c r="GS593" s="51"/>
      <c r="GT593" s="96"/>
      <c r="GU593" s="96"/>
      <c r="GV593" s="51"/>
      <c r="GW593" s="51"/>
      <c r="GX593" s="51"/>
      <c r="GY593" s="51"/>
    </row>
    <row r="594" spans="194:207" ht="12.75">
      <c r="GL594" s="51"/>
      <c r="GM594" s="51"/>
      <c r="GN594" s="51"/>
      <c r="GO594" s="51"/>
      <c r="GP594" s="51"/>
      <c r="GQ594" s="57"/>
      <c r="GR594" s="51"/>
      <c r="GS594" s="51"/>
      <c r="GT594" s="96"/>
      <c r="GU594" s="96"/>
      <c r="GV594" s="51"/>
      <c r="GW594" s="51"/>
      <c r="GX594" s="51"/>
      <c r="GY594" s="51"/>
    </row>
    <row r="595" spans="194:207" ht="12.75">
      <c r="GL595" s="51"/>
      <c r="GM595" s="51"/>
      <c r="GN595" s="51"/>
      <c r="GO595" s="51"/>
      <c r="GP595" s="51"/>
      <c r="GQ595" s="57"/>
      <c r="GR595" s="51"/>
      <c r="GS595" s="51"/>
      <c r="GT595" s="96"/>
      <c r="GU595" s="96"/>
      <c r="GV595" s="51"/>
      <c r="GW595" s="51"/>
      <c r="GX595" s="51"/>
      <c r="GY595" s="51"/>
    </row>
    <row r="596" spans="194:207" ht="12.75">
      <c r="GL596" s="51"/>
      <c r="GM596" s="51"/>
      <c r="GN596" s="51"/>
      <c r="GO596" s="51"/>
      <c r="GP596" s="51"/>
      <c r="GQ596" s="57"/>
      <c r="GR596" s="51"/>
      <c r="GS596" s="51"/>
      <c r="GT596" s="96"/>
      <c r="GU596" s="96"/>
      <c r="GV596" s="51"/>
      <c r="GW596" s="51"/>
      <c r="GX596" s="51"/>
      <c r="GY596" s="51"/>
    </row>
    <row r="597" spans="194:207" ht="12.75">
      <c r="GL597" s="51"/>
      <c r="GM597" s="51"/>
      <c r="GN597" s="51"/>
      <c r="GO597" s="51"/>
      <c r="GP597" s="51"/>
      <c r="GQ597" s="57"/>
      <c r="GR597" s="51"/>
      <c r="GS597" s="51"/>
      <c r="GT597" s="96"/>
      <c r="GU597" s="96"/>
      <c r="GV597" s="51"/>
      <c r="GW597" s="51"/>
      <c r="GX597" s="51"/>
      <c r="GY597" s="51"/>
    </row>
    <row r="598" spans="194:207" ht="12.75">
      <c r="GL598" s="51"/>
      <c r="GM598" s="51"/>
      <c r="GN598" s="51"/>
      <c r="GO598" s="51"/>
      <c r="GP598" s="51"/>
      <c r="GQ598" s="57"/>
      <c r="GR598" s="51"/>
      <c r="GS598" s="51"/>
      <c r="GT598" s="96"/>
      <c r="GU598" s="96"/>
      <c r="GV598" s="51"/>
      <c r="GW598" s="51"/>
      <c r="GX598" s="51"/>
      <c r="GY598" s="51"/>
    </row>
    <row r="599" spans="194:207" ht="12.75">
      <c r="GL599" s="51"/>
      <c r="GM599" s="51"/>
      <c r="GN599" s="51"/>
      <c r="GO599" s="51"/>
      <c r="GP599" s="51"/>
      <c r="GQ599" s="57"/>
      <c r="GR599" s="51"/>
      <c r="GS599" s="51"/>
      <c r="GT599" s="96"/>
      <c r="GU599" s="96"/>
      <c r="GV599" s="51"/>
      <c r="GW599" s="51"/>
      <c r="GX599" s="51"/>
      <c r="GY599" s="51"/>
    </row>
    <row r="600" spans="194:207" ht="12.75">
      <c r="GL600" s="51"/>
      <c r="GM600" s="51"/>
      <c r="GN600" s="51"/>
      <c r="GO600" s="51"/>
      <c r="GP600" s="51"/>
      <c r="GQ600" s="57"/>
      <c r="GR600" s="51"/>
      <c r="GS600" s="51"/>
      <c r="GT600" s="96"/>
      <c r="GU600" s="96"/>
      <c r="GV600" s="51"/>
      <c r="GW600" s="51"/>
      <c r="GX600" s="51"/>
      <c r="GY600" s="51"/>
    </row>
    <row r="601" spans="194:207" ht="12.75">
      <c r="GL601" s="51"/>
      <c r="GM601" s="51"/>
      <c r="GN601" s="51"/>
      <c r="GO601" s="51"/>
      <c r="GP601" s="51"/>
      <c r="GQ601" s="57"/>
      <c r="GR601" s="51"/>
      <c r="GS601" s="51"/>
      <c r="GT601" s="96"/>
      <c r="GU601" s="96"/>
      <c r="GV601" s="51"/>
      <c r="GW601" s="51"/>
      <c r="GX601" s="51"/>
      <c r="GY601" s="51"/>
    </row>
    <row r="602" spans="194:207" ht="12.75">
      <c r="GL602" s="51"/>
      <c r="GM602" s="51"/>
      <c r="GN602" s="51"/>
      <c r="GO602" s="51"/>
      <c r="GP602" s="51"/>
      <c r="GQ602" s="57"/>
      <c r="GR602" s="51"/>
      <c r="GS602" s="51"/>
      <c r="GT602" s="96"/>
      <c r="GU602" s="96"/>
      <c r="GV602" s="51"/>
      <c r="GW602" s="51"/>
      <c r="GX602" s="51"/>
      <c r="GY602" s="51"/>
    </row>
    <row r="603" spans="194:207" ht="12.75">
      <c r="GL603" s="51"/>
      <c r="GM603" s="51"/>
      <c r="GN603" s="51"/>
      <c r="GO603" s="51"/>
      <c r="GP603" s="51"/>
      <c r="GQ603" s="57"/>
      <c r="GR603" s="51"/>
      <c r="GS603" s="51"/>
      <c r="GT603" s="96"/>
      <c r="GU603" s="96"/>
      <c r="GV603" s="51"/>
      <c r="GW603" s="51"/>
      <c r="GX603" s="51"/>
      <c r="GY603" s="51"/>
    </row>
    <row r="604" spans="194:207" ht="12.75">
      <c r="GL604" s="51"/>
      <c r="GM604" s="51"/>
      <c r="GN604" s="51"/>
      <c r="GO604" s="51"/>
      <c r="GP604" s="51"/>
      <c r="GQ604" s="57"/>
      <c r="GR604" s="51"/>
      <c r="GS604" s="51"/>
      <c r="GT604" s="96"/>
      <c r="GU604" s="96"/>
      <c r="GV604" s="51"/>
      <c r="GW604" s="51"/>
      <c r="GX604" s="51"/>
      <c r="GY604" s="51"/>
    </row>
    <row r="605" spans="194:207" ht="12.75">
      <c r="GL605" s="51"/>
      <c r="GM605" s="51"/>
      <c r="GN605" s="51"/>
      <c r="GO605" s="51"/>
      <c r="GP605" s="51"/>
      <c r="GQ605" s="57"/>
      <c r="GR605" s="51"/>
      <c r="GS605" s="51"/>
      <c r="GT605" s="96"/>
      <c r="GU605" s="96"/>
      <c r="GV605" s="51"/>
      <c r="GW605" s="51"/>
      <c r="GX605" s="51"/>
      <c r="GY605" s="51"/>
    </row>
    <row r="606" spans="194:207" ht="12.75">
      <c r="GL606" s="51"/>
      <c r="GM606" s="51"/>
      <c r="GN606" s="51"/>
      <c r="GO606" s="51"/>
      <c r="GP606" s="51"/>
      <c r="GQ606" s="57"/>
      <c r="GR606" s="51"/>
      <c r="GS606" s="51"/>
      <c r="GT606" s="96"/>
      <c r="GU606" s="96"/>
      <c r="GV606" s="51"/>
      <c r="GW606" s="51"/>
      <c r="GX606" s="51"/>
      <c r="GY606" s="51"/>
    </row>
    <row r="607" spans="194:207" ht="12.75">
      <c r="GL607" s="51"/>
      <c r="GM607" s="51"/>
      <c r="GN607" s="51"/>
      <c r="GO607" s="51"/>
      <c r="GP607" s="51"/>
      <c r="GQ607" s="57"/>
      <c r="GR607" s="51"/>
      <c r="GS607" s="51"/>
      <c r="GT607" s="96"/>
      <c r="GU607" s="96"/>
      <c r="GV607" s="51"/>
      <c r="GW607" s="51"/>
      <c r="GX607" s="51"/>
      <c r="GY607" s="51"/>
    </row>
    <row r="608" spans="194:207" ht="12.75">
      <c r="GL608" s="51"/>
      <c r="GM608" s="51"/>
      <c r="GN608" s="51"/>
      <c r="GO608" s="51"/>
      <c r="GP608" s="51"/>
      <c r="GQ608" s="57"/>
      <c r="GR608" s="51"/>
      <c r="GS608" s="51"/>
      <c r="GT608" s="96"/>
      <c r="GU608" s="96"/>
      <c r="GV608" s="51"/>
      <c r="GW608" s="51"/>
      <c r="GX608" s="51"/>
      <c r="GY608" s="51"/>
    </row>
    <row r="609" spans="194:207" ht="12.75">
      <c r="GL609" s="51"/>
      <c r="GM609" s="51"/>
      <c r="GN609" s="51"/>
      <c r="GO609" s="51"/>
      <c r="GP609" s="51"/>
      <c r="GQ609" s="57"/>
      <c r="GR609" s="51"/>
      <c r="GS609" s="51"/>
      <c r="GT609" s="96"/>
      <c r="GU609" s="96"/>
      <c r="GV609" s="51"/>
      <c r="GW609" s="51"/>
      <c r="GX609" s="51"/>
      <c r="GY609" s="51"/>
    </row>
    <row r="610" spans="194:207" ht="12.75">
      <c r="GL610" s="51"/>
      <c r="GM610" s="51"/>
      <c r="GN610" s="51"/>
      <c r="GO610" s="51"/>
      <c r="GP610" s="51"/>
      <c r="GQ610" s="57"/>
      <c r="GR610" s="51"/>
      <c r="GS610" s="51"/>
      <c r="GT610" s="96"/>
      <c r="GU610" s="96"/>
      <c r="GV610" s="51"/>
      <c r="GW610" s="51"/>
      <c r="GX610" s="51"/>
      <c r="GY610" s="51"/>
    </row>
    <row r="611" spans="194:207" ht="12.75">
      <c r="GL611" s="51"/>
      <c r="GM611" s="51"/>
      <c r="GN611" s="51"/>
      <c r="GO611" s="51"/>
      <c r="GP611" s="51"/>
      <c r="GQ611" s="57"/>
      <c r="GR611" s="51"/>
      <c r="GS611" s="51"/>
      <c r="GT611" s="96"/>
      <c r="GU611" s="96"/>
      <c r="GV611" s="51"/>
      <c r="GW611" s="51"/>
      <c r="GX611" s="51"/>
      <c r="GY611" s="51"/>
    </row>
    <row r="612" spans="194:207" ht="12.75">
      <c r="GL612" s="51"/>
      <c r="GM612" s="51"/>
      <c r="GN612" s="51"/>
      <c r="GO612" s="51"/>
      <c r="GP612" s="51"/>
      <c r="GQ612" s="57"/>
      <c r="GR612" s="51"/>
      <c r="GS612" s="51"/>
      <c r="GT612" s="96"/>
      <c r="GU612" s="96"/>
      <c r="GV612" s="51"/>
      <c r="GW612" s="51"/>
      <c r="GX612" s="51"/>
      <c r="GY612" s="51"/>
    </row>
    <row r="613" spans="194:207" ht="12.75">
      <c r="GL613" s="51"/>
      <c r="GM613" s="51"/>
      <c r="GN613" s="51"/>
      <c r="GO613" s="51"/>
      <c r="GP613" s="51"/>
      <c r="GQ613" s="57"/>
      <c r="GR613" s="51"/>
      <c r="GS613" s="51"/>
      <c r="GT613" s="96"/>
      <c r="GU613" s="96"/>
      <c r="GV613" s="51"/>
      <c r="GW613" s="51"/>
      <c r="GX613" s="51"/>
      <c r="GY613" s="51"/>
    </row>
    <row r="614" spans="194:207" ht="12.75">
      <c r="GL614" s="51"/>
      <c r="GM614" s="51"/>
      <c r="GN614" s="51"/>
      <c r="GO614" s="51"/>
      <c r="GP614" s="51"/>
      <c r="GQ614" s="57"/>
      <c r="GR614" s="51"/>
      <c r="GS614" s="51"/>
      <c r="GT614" s="96"/>
      <c r="GU614" s="96"/>
      <c r="GV614" s="51"/>
      <c r="GW614" s="51"/>
      <c r="GX614" s="51"/>
      <c r="GY614" s="51"/>
    </row>
    <row r="615" spans="194:207" ht="12.75">
      <c r="GL615" s="51"/>
      <c r="GM615" s="51"/>
      <c r="GN615" s="51"/>
      <c r="GO615" s="51"/>
      <c r="GP615" s="51"/>
      <c r="GQ615" s="57"/>
      <c r="GR615" s="51"/>
      <c r="GS615" s="51"/>
      <c r="GT615" s="96"/>
      <c r="GU615" s="96"/>
      <c r="GV615" s="51"/>
      <c r="GW615" s="51"/>
      <c r="GX615" s="51"/>
      <c r="GY615" s="51"/>
    </row>
    <row r="616" spans="194:207" ht="12.75">
      <c r="GL616" s="51"/>
      <c r="GM616" s="51"/>
      <c r="GN616" s="51"/>
      <c r="GO616" s="51"/>
      <c r="GP616" s="51"/>
      <c r="GQ616" s="57"/>
      <c r="GR616" s="51"/>
      <c r="GS616" s="51"/>
      <c r="GT616" s="96"/>
      <c r="GU616" s="96"/>
      <c r="GV616" s="51"/>
      <c r="GW616" s="51"/>
      <c r="GX616" s="51"/>
      <c r="GY616" s="51"/>
    </row>
    <row r="617" spans="194:207" ht="12.75">
      <c r="GL617" s="51"/>
      <c r="GM617" s="51"/>
      <c r="GN617" s="51"/>
      <c r="GO617" s="51"/>
      <c r="GP617" s="51"/>
      <c r="GQ617" s="57"/>
      <c r="GR617" s="51"/>
      <c r="GS617" s="51"/>
      <c r="GT617" s="96"/>
      <c r="GU617" s="96"/>
      <c r="GV617" s="51"/>
      <c r="GW617" s="51"/>
      <c r="GX617" s="51"/>
      <c r="GY617" s="51"/>
    </row>
    <row r="618" spans="194:207" ht="12.75">
      <c r="GL618" s="51"/>
      <c r="GM618" s="51"/>
      <c r="GN618" s="51"/>
      <c r="GO618" s="51"/>
      <c r="GP618" s="51"/>
      <c r="GQ618" s="57"/>
      <c r="GR618" s="51"/>
      <c r="GS618" s="51"/>
      <c r="GT618" s="96"/>
      <c r="GU618" s="96"/>
      <c r="GV618" s="51"/>
      <c r="GW618" s="51"/>
      <c r="GX618" s="51"/>
      <c r="GY618" s="51"/>
    </row>
    <row r="619" spans="194:207" ht="12.75">
      <c r="GL619" s="51"/>
      <c r="GM619" s="51"/>
      <c r="GN619" s="51"/>
      <c r="GO619" s="51"/>
      <c r="GP619" s="51"/>
      <c r="GQ619" s="57"/>
      <c r="GR619" s="51"/>
      <c r="GS619" s="51"/>
      <c r="GT619" s="96"/>
      <c r="GU619" s="96"/>
      <c r="GV619" s="51"/>
      <c r="GW619" s="51"/>
      <c r="GX619" s="51"/>
      <c r="GY619" s="51"/>
    </row>
    <row r="620" spans="194:207" ht="12.75">
      <c r="GL620" s="51"/>
      <c r="GM620" s="51"/>
      <c r="GN620" s="51"/>
      <c r="GO620" s="51"/>
      <c r="GP620" s="51"/>
      <c r="GQ620" s="57"/>
      <c r="GR620" s="51"/>
      <c r="GS620" s="51"/>
      <c r="GT620" s="96"/>
      <c r="GU620" s="96"/>
      <c r="GV620" s="51"/>
      <c r="GW620" s="51"/>
      <c r="GX620" s="51"/>
      <c r="GY620" s="51"/>
    </row>
    <row r="621" spans="194:207" ht="12.75">
      <c r="GL621" s="51"/>
      <c r="GM621" s="51"/>
      <c r="GN621" s="51"/>
      <c r="GO621" s="51"/>
      <c r="GP621" s="51"/>
      <c r="GQ621" s="57"/>
      <c r="GR621" s="51"/>
      <c r="GS621" s="51"/>
      <c r="GT621" s="96"/>
      <c r="GU621" s="96"/>
      <c r="GV621" s="51"/>
      <c r="GW621" s="51"/>
      <c r="GX621" s="51"/>
      <c r="GY621" s="51"/>
    </row>
    <row r="622" spans="194:207" ht="12.75">
      <c r="GL622" s="51"/>
      <c r="GM622" s="51"/>
      <c r="GN622" s="51"/>
      <c r="GO622" s="51"/>
      <c r="GP622" s="51"/>
      <c r="GQ622" s="57"/>
      <c r="GR622" s="51"/>
      <c r="GS622" s="51"/>
      <c r="GT622" s="96"/>
      <c r="GU622" s="96"/>
      <c r="GV622" s="51"/>
      <c r="GW622" s="51"/>
      <c r="GX622" s="51"/>
      <c r="GY622" s="51"/>
    </row>
    <row r="623" spans="194:207" ht="12.75">
      <c r="GL623" s="51"/>
      <c r="GM623" s="51"/>
      <c r="GN623" s="51"/>
      <c r="GO623" s="51"/>
      <c r="GP623" s="51"/>
      <c r="GQ623" s="57"/>
      <c r="GR623" s="51"/>
      <c r="GS623" s="51"/>
      <c r="GT623" s="96"/>
      <c r="GU623" s="96"/>
      <c r="GV623" s="51"/>
      <c r="GW623" s="51"/>
      <c r="GX623" s="51"/>
      <c r="GY623" s="51"/>
    </row>
    <row r="624" spans="194:207" ht="12.75">
      <c r="GL624" s="51"/>
      <c r="GM624" s="51"/>
      <c r="GN624" s="51"/>
      <c r="GO624" s="51"/>
      <c r="GP624" s="51"/>
      <c r="GQ624" s="57"/>
      <c r="GR624" s="51"/>
      <c r="GS624" s="51"/>
      <c r="GT624" s="96"/>
      <c r="GU624" s="96"/>
      <c r="GV624" s="51"/>
      <c r="GW624" s="51"/>
      <c r="GX624" s="51"/>
      <c r="GY624" s="51"/>
    </row>
    <row r="625" spans="194:207" ht="12.75">
      <c r="GL625" s="51"/>
      <c r="GM625" s="51"/>
      <c r="GN625" s="51"/>
      <c r="GO625" s="51"/>
      <c r="GP625" s="51"/>
      <c r="GQ625" s="57"/>
      <c r="GR625" s="51"/>
      <c r="GS625" s="51"/>
      <c r="GT625" s="96"/>
      <c r="GU625" s="96"/>
      <c r="GV625" s="51"/>
      <c r="GW625" s="51"/>
      <c r="GX625" s="51"/>
      <c r="GY625" s="51"/>
    </row>
    <row r="626" spans="194:207" ht="12.75">
      <c r="GL626" s="51"/>
      <c r="GM626" s="51"/>
      <c r="GN626" s="51"/>
      <c r="GO626" s="51"/>
      <c r="GP626" s="51"/>
      <c r="GQ626" s="57"/>
      <c r="GR626" s="51"/>
      <c r="GS626" s="51"/>
      <c r="GT626" s="96"/>
      <c r="GU626" s="96"/>
      <c r="GV626" s="51"/>
      <c r="GW626" s="51"/>
      <c r="GX626" s="51"/>
      <c r="GY626" s="51"/>
    </row>
    <row r="627" spans="194:207" ht="12.75">
      <c r="GL627" s="51"/>
      <c r="GM627" s="51"/>
      <c r="GN627" s="51"/>
      <c r="GO627" s="51"/>
      <c r="GP627" s="51"/>
      <c r="GQ627" s="57"/>
      <c r="GR627" s="51"/>
      <c r="GS627" s="51"/>
      <c r="GT627" s="96"/>
      <c r="GU627" s="96"/>
      <c r="GV627" s="51"/>
      <c r="GW627" s="51"/>
      <c r="GX627" s="51"/>
      <c r="GY627" s="51"/>
    </row>
    <row r="628" spans="194:207" ht="12.75">
      <c r="GL628" s="51"/>
      <c r="GM628" s="51"/>
      <c r="GN628" s="51"/>
      <c r="GO628" s="51"/>
      <c r="GP628" s="51"/>
      <c r="GQ628" s="57"/>
      <c r="GR628" s="51"/>
      <c r="GS628" s="51"/>
      <c r="GT628" s="96"/>
      <c r="GU628" s="96"/>
      <c r="GV628" s="51"/>
      <c r="GW628" s="51"/>
      <c r="GX628" s="51"/>
      <c r="GY628" s="51"/>
    </row>
    <row r="629" spans="194:207" ht="12.75">
      <c r="GL629" s="51"/>
      <c r="GM629" s="51"/>
      <c r="GN629" s="51"/>
      <c r="GO629" s="51"/>
      <c r="GP629" s="51"/>
      <c r="GQ629" s="57"/>
      <c r="GR629" s="51"/>
      <c r="GS629" s="51"/>
      <c r="GT629" s="96"/>
      <c r="GU629" s="96"/>
      <c r="GV629" s="51"/>
      <c r="GW629" s="51"/>
      <c r="GX629" s="51"/>
      <c r="GY629" s="51"/>
    </row>
    <row r="630" spans="194:207" ht="12.75">
      <c r="GL630" s="51"/>
      <c r="GM630" s="51"/>
      <c r="GN630" s="51"/>
      <c r="GO630" s="51"/>
      <c r="GP630" s="51"/>
      <c r="GQ630" s="57"/>
      <c r="GR630" s="51"/>
      <c r="GS630" s="51"/>
      <c r="GT630" s="96"/>
      <c r="GU630" s="96"/>
      <c r="GV630" s="51"/>
      <c r="GW630" s="51"/>
      <c r="GX630" s="51"/>
      <c r="GY630" s="51"/>
    </row>
    <row r="631" spans="194:207" ht="12.75">
      <c r="GL631" s="51"/>
      <c r="GM631" s="51"/>
      <c r="GN631" s="51"/>
      <c r="GO631" s="51"/>
      <c r="GP631" s="51"/>
      <c r="GQ631" s="57"/>
      <c r="GR631" s="51"/>
      <c r="GS631" s="51"/>
      <c r="GT631" s="96"/>
      <c r="GU631" s="96"/>
      <c r="GV631" s="51"/>
      <c r="GW631" s="51"/>
      <c r="GX631" s="51"/>
      <c r="GY631" s="51"/>
    </row>
    <row r="632" spans="194:207" ht="12.75">
      <c r="GL632" s="51"/>
      <c r="GM632" s="51"/>
      <c r="GN632" s="51"/>
      <c r="GO632" s="51"/>
      <c r="GP632" s="51"/>
      <c r="GQ632" s="57"/>
      <c r="GR632" s="51"/>
      <c r="GS632" s="51"/>
      <c r="GT632" s="96"/>
      <c r="GU632" s="96"/>
      <c r="GV632" s="51"/>
      <c r="GW632" s="51"/>
      <c r="GX632" s="51"/>
      <c r="GY632" s="51"/>
    </row>
    <row r="633" spans="194:207" ht="12.75">
      <c r="GL633" s="51"/>
      <c r="GM633" s="51"/>
      <c r="GN633" s="51"/>
      <c r="GO633" s="51"/>
      <c r="GP633" s="51"/>
      <c r="GQ633" s="57"/>
      <c r="GR633" s="51"/>
      <c r="GS633" s="51"/>
      <c r="GT633" s="96"/>
      <c r="GU633" s="96"/>
      <c r="GV633" s="51"/>
      <c r="GW633" s="51"/>
      <c r="GX633" s="51"/>
      <c r="GY633" s="51"/>
    </row>
    <row r="634" spans="194:207" ht="12.75">
      <c r="GL634" s="51"/>
      <c r="GM634" s="51"/>
      <c r="GN634" s="51"/>
      <c r="GO634" s="51"/>
      <c r="GP634" s="51"/>
      <c r="GQ634" s="57"/>
      <c r="GR634" s="51"/>
      <c r="GS634" s="51"/>
      <c r="GT634" s="96"/>
      <c r="GU634" s="96"/>
      <c r="GV634" s="51"/>
      <c r="GW634" s="51"/>
      <c r="GX634" s="51"/>
      <c r="GY634" s="51"/>
    </row>
    <row r="635" spans="194:207" ht="12.75">
      <c r="GL635" s="51"/>
      <c r="GM635" s="51"/>
      <c r="GN635" s="51"/>
      <c r="GO635" s="51"/>
      <c r="GP635" s="51"/>
      <c r="GQ635" s="57"/>
      <c r="GR635" s="51"/>
      <c r="GS635" s="51"/>
      <c r="GT635" s="96"/>
      <c r="GU635" s="96"/>
      <c r="GV635" s="51"/>
      <c r="GW635" s="51"/>
      <c r="GX635" s="51"/>
      <c r="GY635" s="51"/>
    </row>
    <row r="636" spans="194:207" ht="12.75">
      <c r="GL636" s="51"/>
      <c r="GM636" s="51"/>
      <c r="GN636" s="51"/>
      <c r="GO636" s="51"/>
      <c r="GP636" s="51"/>
      <c r="GQ636" s="57"/>
      <c r="GR636" s="51"/>
      <c r="GS636" s="51"/>
      <c r="GT636" s="96"/>
      <c r="GU636" s="96"/>
      <c r="GV636" s="51"/>
      <c r="GW636" s="51"/>
      <c r="GX636" s="51"/>
      <c r="GY636" s="51"/>
    </row>
    <row r="637" spans="194:207" ht="12.75">
      <c r="GL637" s="51"/>
      <c r="GM637" s="51"/>
      <c r="GN637" s="51"/>
      <c r="GO637" s="51"/>
      <c r="GP637" s="51"/>
      <c r="GQ637" s="57"/>
      <c r="GR637" s="51"/>
      <c r="GS637" s="51"/>
      <c r="GT637" s="96"/>
      <c r="GU637" s="96"/>
      <c r="GV637" s="51"/>
      <c r="GW637" s="51"/>
      <c r="GX637" s="51"/>
      <c r="GY637" s="51"/>
    </row>
    <row r="638" spans="194:207" ht="12.75">
      <c r="GL638" s="51"/>
      <c r="GM638" s="51"/>
      <c r="GN638" s="51"/>
      <c r="GO638" s="51"/>
      <c r="GP638" s="51"/>
      <c r="GQ638" s="57"/>
      <c r="GR638" s="51"/>
      <c r="GS638" s="51"/>
      <c r="GT638" s="96"/>
      <c r="GU638" s="96"/>
      <c r="GV638" s="51"/>
      <c r="GW638" s="51"/>
      <c r="GX638" s="51"/>
      <c r="GY638" s="51"/>
    </row>
    <row r="639" spans="194:207" ht="12.75">
      <c r="GL639" s="51"/>
      <c r="GM639" s="51"/>
      <c r="GN639" s="51"/>
      <c r="GO639" s="51"/>
      <c r="GP639" s="51"/>
      <c r="GQ639" s="57"/>
      <c r="GR639" s="51"/>
      <c r="GS639" s="51"/>
      <c r="GT639" s="96"/>
      <c r="GU639" s="96"/>
      <c r="GV639" s="51"/>
      <c r="GW639" s="51"/>
      <c r="GX639" s="51"/>
      <c r="GY639" s="51"/>
    </row>
    <row r="640" spans="194:207" ht="12.75">
      <c r="GL640" s="51"/>
      <c r="GM640" s="51"/>
      <c r="GN640" s="51"/>
      <c r="GO640" s="51"/>
      <c r="GP640" s="51"/>
      <c r="GQ640" s="57"/>
      <c r="GR640" s="51"/>
      <c r="GS640" s="51"/>
      <c r="GT640" s="96"/>
      <c r="GU640" s="96"/>
      <c r="GV640" s="51"/>
      <c r="GW640" s="51"/>
      <c r="GX640" s="51"/>
      <c r="GY640" s="51"/>
    </row>
    <row r="641" spans="194:207" ht="12.75">
      <c r="GL641" s="51"/>
      <c r="GM641" s="51"/>
      <c r="GN641" s="51"/>
      <c r="GO641" s="51"/>
      <c r="GP641" s="51"/>
      <c r="GQ641" s="57"/>
      <c r="GR641" s="51"/>
      <c r="GS641" s="51"/>
      <c r="GT641" s="96"/>
      <c r="GU641" s="96"/>
      <c r="GV641" s="51"/>
      <c r="GW641" s="51"/>
      <c r="GX641" s="51"/>
      <c r="GY641" s="51"/>
    </row>
    <row r="642" spans="194:207" ht="12.75">
      <c r="GL642" s="51"/>
      <c r="GM642" s="51"/>
      <c r="GN642" s="51"/>
      <c r="GO642" s="51"/>
      <c r="GP642" s="51"/>
      <c r="GQ642" s="57"/>
      <c r="GR642" s="51"/>
      <c r="GS642" s="51"/>
      <c r="GT642" s="96"/>
      <c r="GU642" s="96"/>
      <c r="GV642" s="51"/>
      <c r="GW642" s="51"/>
      <c r="GX642" s="51"/>
      <c r="GY642" s="51"/>
    </row>
    <row r="643" spans="194:207" ht="12.75">
      <c r="GL643" s="51"/>
      <c r="GM643" s="51"/>
      <c r="GN643" s="51"/>
      <c r="GO643" s="51"/>
      <c r="GP643" s="51"/>
      <c r="GQ643" s="57"/>
      <c r="GR643" s="51"/>
      <c r="GS643" s="51"/>
      <c r="GT643" s="96"/>
      <c r="GU643" s="96"/>
      <c r="GV643" s="51"/>
      <c r="GW643" s="51"/>
      <c r="GX643" s="51"/>
      <c r="GY643" s="51"/>
    </row>
    <row r="644" spans="194:207" ht="12.75">
      <c r="GL644" s="51"/>
      <c r="GM644" s="51"/>
      <c r="GN644" s="51"/>
      <c r="GO644" s="51"/>
      <c r="GP644" s="51"/>
      <c r="GQ644" s="57"/>
      <c r="GR644" s="51"/>
      <c r="GS644" s="51"/>
      <c r="GT644" s="96"/>
      <c r="GU644" s="96"/>
      <c r="GV644" s="51"/>
      <c r="GW644" s="51"/>
      <c r="GX644" s="51"/>
      <c r="GY644" s="51"/>
    </row>
    <row r="645" spans="194:207" ht="12.75">
      <c r="GL645" s="51"/>
      <c r="GM645" s="51"/>
      <c r="GN645" s="51"/>
      <c r="GO645" s="51"/>
      <c r="GP645" s="51"/>
      <c r="GQ645" s="57"/>
      <c r="GR645" s="51"/>
      <c r="GS645" s="51"/>
      <c r="GT645" s="96"/>
      <c r="GU645" s="96"/>
      <c r="GV645" s="51"/>
      <c r="GW645" s="51"/>
      <c r="GX645" s="51"/>
      <c r="GY645" s="51"/>
    </row>
    <row r="646" spans="194:207" ht="12.75">
      <c r="GL646" s="51"/>
      <c r="GM646" s="51"/>
      <c r="GN646" s="51"/>
      <c r="GO646" s="51"/>
      <c r="GP646" s="51"/>
      <c r="GQ646" s="57"/>
      <c r="GR646" s="51"/>
      <c r="GS646" s="51"/>
      <c r="GT646" s="96"/>
      <c r="GU646" s="96"/>
      <c r="GV646" s="51"/>
      <c r="GW646" s="51"/>
      <c r="GX646" s="51"/>
      <c r="GY646" s="51"/>
    </row>
    <row r="647" spans="194:207" ht="12.75">
      <c r="GL647" s="51"/>
      <c r="GM647" s="51"/>
      <c r="GN647" s="51"/>
      <c r="GO647" s="51"/>
      <c r="GP647" s="51"/>
      <c r="GQ647" s="57"/>
      <c r="GR647" s="51"/>
      <c r="GS647" s="51"/>
      <c r="GT647" s="96"/>
      <c r="GU647" s="96"/>
      <c r="GV647" s="51"/>
      <c r="GW647" s="51"/>
      <c r="GX647" s="51"/>
      <c r="GY647" s="51"/>
    </row>
    <row r="648" spans="194:207" ht="12.75">
      <c r="GL648" s="51"/>
      <c r="GM648" s="51"/>
      <c r="GN648" s="51"/>
      <c r="GO648" s="51"/>
      <c r="GP648" s="51"/>
      <c r="GQ648" s="57"/>
      <c r="GR648" s="51"/>
      <c r="GS648" s="51"/>
      <c r="GT648" s="96"/>
      <c r="GU648" s="96"/>
      <c r="GV648" s="51"/>
      <c r="GW648" s="51"/>
      <c r="GX648" s="51"/>
      <c r="GY648" s="51"/>
    </row>
    <row r="649" spans="194:207" ht="12.75">
      <c r="GL649" s="51"/>
      <c r="GM649" s="51"/>
      <c r="GN649" s="51"/>
      <c r="GO649" s="51"/>
      <c r="GP649" s="51"/>
      <c r="GQ649" s="57"/>
      <c r="GR649" s="51"/>
      <c r="GS649" s="51"/>
      <c r="GT649" s="96"/>
      <c r="GU649" s="96"/>
      <c r="GV649" s="51"/>
      <c r="GW649" s="51"/>
      <c r="GX649" s="51"/>
      <c r="GY649" s="51"/>
    </row>
    <row r="650" spans="194:207" ht="12.75">
      <c r="GL650" s="51"/>
      <c r="GM650" s="51"/>
      <c r="GN650" s="51"/>
      <c r="GO650" s="51"/>
      <c r="GP650" s="51"/>
      <c r="GQ650" s="57"/>
      <c r="GR650" s="51"/>
      <c r="GS650" s="51"/>
      <c r="GT650" s="96"/>
      <c r="GU650" s="96"/>
      <c r="GV650" s="51"/>
      <c r="GW650" s="51"/>
      <c r="GX650" s="51"/>
      <c r="GY650" s="51"/>
    </row>
    <row r="651" spans="194:207" ht="12.75">
      <c r="GL651" s="51"/>
      <c r="GM651" s="51"/>
      <c r="GN651" s="51"/>
      <c r="GO651" s="51"/>
      <c r="GP651" s="51"/>
      <c r="GQ651" s="57"/>
      <c r="GR651" s="51"/>
      <c r="GS651" s="51"/>
      <c r="GT651" s="96"/>
      <c r="GU651" s="96"/>
      <c r="GV651" s="51"/>
      <c r="GW651" s="51"/>
      <c r="GX651" s="51"/>
      <c r="GY651" s="51"/>
    </row>
    <row r="652" spans="194:207" ht="12.75">
      <c r="GL652" s="51"/>
      <c r="GM652" s="51"/>
      <c r="GN652" s="51"/>
      <c r="GO652" s="51"/>
      <c r="GP652" s="51"/>
      <c r="GQ652" s="57"/>
      <c r="GR652" s="51"/>
      <c r="GS652" s="51"/>
      <c r="GT652" s="96"/>
      <c r="GU652" s="96"/>
      <c r="GV652" s="51"/>
      <c r="GW652" s="51"/>
      <c r="GX652" s="51"/>
      <c r="GY652" s="51"/>
    </row>
    <row r="653" spans="194:207" ht="12.75">
      <c r="GL653" s="51"/>
      <c r="GM653" s="51"/>
      <c r="GN653" s="51"/>
      <c r="GO653" s="51"/>
      <c r="GP653" s="51"/>
      <c r="GQ653" s="57"/>
      <c r="GR653" s="51"/>
      <c r="GS653" s="51"/>
      <c r="GT653" s="96"/>
      <c r="GU653" s="96"/>
      <c r="GV653" s="51"/>
      <c r="GW653" s="51"/>
      <c r="GX653" s="51"/>
      <c r="GY653" s="51"/>
    </row>
    <row r="654" spans="194:207" ht="12.75">
      <c r="GL654" s="51"/>
      <c r="GM654" s="51"/>
      <c r="GN654" s="51"/>
      <c r="GO654" s="51"/>
      <c r="GP654" s="51"/>
      <c r="GQ654" s="57"/>
      <c r="GR654" s="51"/>
      <c r="GS654" s="51"/>
      <c r="GT654" s="96"/>
      <c r="GU654" s="96"/>
      <c r="GV654" s="51"/>
      <c r="GW654" s="51"/>
      <c r="GX654" s="51"/>
      <c r="GY654" s="51"/>
    </row>
    <row r="655" spans="194:207" ht="12.75">
      <c r="GL655" s="51"/>
      <c r="GM655" s="51"/>
      <c r="GN655" s="51"/>
      <c r="GO655" s="51"/>
      <c r="GP655" s="51"/>
      <c r="GQ655" s="57"/>
      <c r="GR655" s="51"/>
      <c r="GS655" s="51"/>
      <c r="GT655" s="96"/>
      <c r="GU655" s="96"/>
      <c r="GV655" s="51"/>
      <c r="GW655" s="51"/>
      <c r="GX655" s="51"/>
      <c r="GY655" s="51"/>
    </row>
    <row r="656" spans="194:207" ht="12.75">
      <c r="GL656" s="51"/>
      <c r="GM656" s="51"/>
      <c r="GN656" s="51"/>
      <c r="GO656" s="51"/>
      <c r="GP656" s="51"/>
      <c r="GQ656" s="57"/>
      <c r="GR656" s="51"/>
      <c r="GS656" s="51"/>
      <c r="GT656" s="96"/>
      <c r="GU656" s="96"/>
      <c r="GV656" s="51"/>
      <c r="GW656" s="51"/>
      <c r="GX656" s="51"/>
      <c r="GY656" s="51"/>
    </row>
    <row r="657" spans="194:207" ht="12.75">
      <c r="GL657" s="51"/>
      <c r="GM657" s="51"/>
      <c r="GN657" s="51"/>
      <c r="GO657" s="51"/>
      <c r="GP657" s="51"/>
      <c r="GQ657" s="57"/>
      <c r="GR657" s="51"/>
      <c r="GS657" s="51"/>
      <c r="GT657" s="96"/>
      <c r="GU657" s="96"/>
      <c r="GV657" s="51"/>
      <c r="GW657" s="51"/>
      <c r="GX657" s="51"/>
      <c r="GY657" s="51"/>
    </row>
    <row r="658" spans="194:207" ht="12.75">
      <c r="GL658" s="51"/>
      <c r="GM658" s="51"/>
      <c r="GN658" s="51"/>
      <c r="GO658" s="51"/>
      <c r="GP658" s="51"/>
      <c r="GQ658" s="57"/>
      <c r="GR658" s="51"/>
      <c r="GS658" s="51"/>
      <c r="GT658" s="96"/>
      <c r="GU658" s="96"/>
      <c r="GV658" s="51"/>
      <c r="GW658" s="51"/>
      <c r="GX658" s="51"/>
      <c r="GY658" s="51"/>
    </row>
    <row r="659" spans="194:207" ht="12.75">
      <c r="GL659" s="51"/>
      <c r="GM659" s="51"/>
      <c r="GN659" s="51"/>
      <c r="GO659" s="51"/>
      <c r="GP659" s="51"/>
      <c r="GQ659" s="57"/>
      <c r="GR659" s="51"/>
      <c r="GS659" s="51"/>
      <c r="GT659" s="96"/>
      <c r="GU659" s="96"/>
      <c r="GV659" s="51"/>
      <c r="GW659" s="51"/>
      <c r="GX659" s="51"/>
      <c r="GY659" s="51"/>
    </row>
    <row r="660" spans="194:207" ht="12.75">
      <c r="GL660" s="51"/>
      <c r="GM660" s="51"/>
      <c r="GN660" s="51"/>
      <c r="GO660" s="51"/>
      <c r="GP660" s="51"/>
      <c r="GQ660" s="57"/>
      <c r="GR660" s="51"/>
      <c r="GS660" s="51"/>
      <c r="GT660" s="96"/>
      <c r="GU660" s="96"/>
      <c r="GV660" s="51"/>
      <c r="GW660" s="51"/>
      <c r="GX660" s="51"/>
      <c r="GY660" s="51"/>
    </row>
    <row r="661" spans="194:207" ht="12.75">
      <c r="GL661" s="51"/>
      <c r="GM661" s="51"/>
      <c r="GN661" s="51"/>
      <c r="GO661" s="51"/>
      <c r="GP661" s="51"/>
      <c r="GQ661" s="57"/>
      <c r="GR661" s="51"/>
      <c r="GS661" s="51"/>
      <c r="GT661" s="96"/>
      <c r="GU661" s="96"/>
      <c r="GV661" s="51"/>
      <c r="GW661" s="51"/>
      <c r="GX661" s="51"/>
      <c r="GY661" s="51"/>
    </row>
    <row r="662" spans="194:207" ht="12.75">
      <c r="GL662" s="51"/>
      <c r="GM662" s="51"/>
      <c r="GN662" s="51"/>
      <c r="GO662" s="51"/>
      <c r="GP662" s="51"/>
      <c r="GQ662" s="57"/>
      <c r="GR662" s="51"/>
      <c r="GS662" s="51"/>
      <c r="GT662" s="96"/>
      <c r="GU662" s="96"/>
      <c r="GV662" s="51"/>
      <c r="GW662" s="51"/>
      <c r="GX662" s="51"/>
      <c r="GY662" s="51"/>
    </row>
    <row r="663" spans="194:207" ht="12.75">
      <c r="GL663" s="51"/>
      <c r="GM663" s="51"/>
      <c r="GN663" s="51"/>
      <c r="GO663" s="51"/>
      <c r="GP663" s="51"/>
      <c r="GQ663" s="57"/>
      <c r="GR663" s="51"/>
      <c r="GS663" s="51"/>
      <c r="GT663" s="96"/>
      <c r="GU663" s="96"/>
      <c r="GV663" s="51"/>
      <c r="GW663" s="51"/>
      <c r="GX663" s="51"/>
      <c r="GY663" s="51"/>
    </row>
    <row r="664" spans="194:207" ht="12.75">
      <c r="GL664" s="51"/>
      <c r="GM664" s="51"/>
      <c r="GN664" s="51"/>
      <c r="GO664" s="51"/>
      <c r="GP664" s="51"/>
      <c r="GQ664" s="57"/>
      <c r="GR664" s="51"/>
      <c r="GS664" s="51"/>
      <c r="GT664" s="96"/>
      <c r="GU664" s="96"/>
      <c r="GV664" s="51"/>
      <c r="GW664" s="51"/>
      <c r="GX664" s="51"/>
      <c r="GY664" s="51"/>
    </row>
    <row r="665" spans="194:207" ht="12.75">
      <c r="GL665" s="51"/>
      <c r="GM665" s="51"/>
      <c r="GN665" s="51"/>
      <c r="GO665" s="51"/>
      <c r="GP665" s="51"/>
      <c r="GQ665" s="57"/>
      <c r="GR665" s="51"/>
      <c r="GS665" s="51"/>
      <c r="GT665" s="96"/>
      <c r="GU665" s="96"/>
      <c r="GV665" s="51"/>
      <c r="GW665" s="51"/>
      <c r="GX665" s="51"/>
      <c r="GY665" s="51"/>
    </row>
    <row r="666" spans="194:207" ht="12.75">
      <c r="GL666" s="51"/>
      <c r="GM666" s="51"/>
      <c r="GN666" s="51"/>
      <c r="GO666" s="51"/>
      <c r="GP666" s="51"/>
      <c r="GQ666" s="57"/>
      <c r="GR666" s="51"/>
      <c r="GS666" s="51"/>
      <c r="GT666" s="96"/>
      <c r="GU666" s="96"/>
      <c r="GV666" s="51"/>
      <c r="GW666" s="51"/>
      <c r="GX666" s="51"/>
      <c r="GY666" s="51"/>
    </row>
    <row r="667" spans="194:207" ht="12.75">
      <c r="GL667" s="51"/>
      <c r="GM667" s="51"/>
      <c r="GN667" s="51"/>
      <c r="GO667" s="51"/>
      <c r="GP667" s="51"/>
      <c r="GQ667" s="57"/>
      <c r="GR667" s="51"/>
      <c r="GS667" s="51"/>
      <c r="GT667" s="96"/>
      <c r="GU667" s="96"/>
      <c r="GV667" s="51"/>
      <c r="GW667" s="51"/>
      <c r="GX667" s="51"/>
      <c r="GY667" s="51"/>
    </row>
    <row r="668" spans="194:207" ht="12.75">
      <c r="GL668" s="51"/>
      <c r="GM668" s="51"/>
      <c r="GN668" s="51"/>
      <c r="GO668" s="51"/>
      <c r="GP668" s="51"/>
      <c r="GQ668" s="57"/>
      <c r="GR668" s="51"/>
      <c r="GS668" s="51"/>
      <c r="GT668" s="96"/>
      <c r="GU668" s="96"/>
      <c r="GV668" s="51"/>
      <c r="GW668" s="51"/>
      <c r="GX668" s="51"/>
      <c r="GY668" s="51"/>
    </row>
    <row r="669" spans="194:207" ht="12.75">
      <c r="GL669" s="51"/>
      <c r="GM669" s="51"/>
      <c r="GN669" s="51"/>
      <c r="GO669" s="51"/>
      <c r="GP669" s="51"/>
      <c r="GQ669" s="57"/>
      <c r="GR669" s="51"/>
      <c r="GS669" s="51"/>
      <c r="GT669" s="96"/>
      <c r="GU669" s="96"/>
      <c r="GV669" s="51"/>
      <c r="GW669" s="51"/>
      <c r="GX669" s="51"/>
      <c r="GY669" s="51"/>
    </row>
    <row r="670" spans="194:207" ht="12.75">
      <c r="GL670" s="51"/>
      <c r="GM670" s="51"/>
      <c r="GN670" s="51"/>
      <c r="GO670" s="51"/>
      <c r="GP670" s="51"/>
      <c r="GQ670" s="57"/>
      <c r="GR670" s="51"/>
      <c r="GS670" s="51"/>
      <c r="GT670" s="96"/>
      <c r="GU670" s="96"/>
      <c r="GV670" s="51"/>
      <c r="GW670" s="51"/>
      <c r="GX670" s="51"/>
      <c r="GY670" s="51"/>
    </row>
    <row r="671" spans="194:207" ht="12.75">
      <c r="GL671" s="51"/>
      <c r="GM671" s="51"/>
      <c r="GN671" s="51"/>
      <c r="GO671" s="51"/>
      <c r="GP671" s="51"/>
      <c r="GQ671" s="57"/>
      <c r="GR671" s="51"/>
      <c r="GS671" s="51"/>
      <c r="GT671" s="96"/>
      <c r="GU671" s="96"/>
      <c r="GV671" s="51"/>
      <c r="GW671" s="51"/>
      <c r="GX671" s="51"/>
      <c r="GY671" s="51"/>
    </row>
    <row r="672" spans="194:207" ht="12.75">
      <c r="GL672" s="51"/>
      <c r="GM672" s="51"/>
      <c r="GN672" s="51"/>
      <c r="GO672" s="51"/>
      <c r="GP672" s="51"/>
      <c r="GQ672" s="57"/>
      <c r="GR672" s="51"/>
      <c r="GS672" s="51"/>
      <c r="GT672" s="96"/>
      <c r="GU672" s="96"/>
      <c r="GV672" s="51"/>
      <c r="GW672" s="51"/>
      <c r="GX672" s="51"/>
      <c r="GY672" s="51"/>
    </row>
    <row r="673" spans="194:207" ht="12.75">
      <c r="GL673" s="51"/>
      <c r="GM673" s="51"/>
      <c r="GN673" s="51"/>
      <c r="GO673" s="51"/>
      <c r="GP673" s="51"/>
      <c r="GQ673" s="57"/>
      <c r="GR673" s="51"/>
      <c r="GS673" s="51"/>
      <c r="GT673" s="96"/>
      <c r="GU673" s="96"/>
      <c r="GV673" s="51"/>
      <c r="GW673" s="51"/>
      <c r="GX673" s="51"/>
      <c r="GY673" s="51"/>
    </row>
    <row r="674" spans="194:207" ht="12.75">
      <c r="GL674" s="51"/>
      <c r="GM674" s="51"/>
      <c r="GN674" s="51"/>
      <c r="GO674" s="51"/>
      <c r="GP674" s="51"/>
      <c r="GQ674" s="57"/>
      <c r="GR674" s="51"/>
      <c r="GS674" s="51"/>
      <c r="GT674" s="96"/>
      <c r="GU674" s="96"/>
      <c r="GV674" s="51"/>
      <c r="GW674" s="51"/>
      <c r="GX674" s="51"/>
      <c r="GY674" s="51"/>
    </row>
    <row r="675" spans="194:207" ht="12.75">
      <c r="GL675" s="51"/>
      <c r="GM675" s="51"/>
      <c r="GN675" s="51"/>
      <c r="GO675" s="51"/>
      <c r="GP675" s="51"/>
      <c r="GQ675" s="57"/>
      <c r="GR675" s="51"/>
      <c r="GS675" s="51"/>
      <c r="GT675" s="96"/>
      <c r="GU675" s="96"/>
      <c r="GV675" s="51"/>
      <c r="GW675" s="51"/>
      <c r="GX675" s="51"/>
      <c r="GY675" s="51"/>
    </row>
    <row r="676" spans="194:207" ht="12.75">
      <c r="GL676" s="51"/>
      <c r="GM676" s="51"/>
      <c r="GN676" s="51"/>
      <c r="GO676" s="51"/>
      <c r="GP676" s="51"/>
      <c r="GQ676" s="57"/>
      <c r="GR676" s="51"/>
      <c r="GS676" s="51"/>
      <c r="GT676" s="96"/>
      <c r="GU676" s="96"/>
      <c r="GV676" s="51"/>
      <c r="GW676" s="51"/>
      <c r="GX676" s="51"/>
      <c r="GY676" s="51"/>
    </row>
    <row r="677" spans="194:207" ht="12.75">
      <c r="GL677" s="51"/>
      <c r="GM677" s="51"/>
      <c r="GN677" s="51"/>
      <c r="GO677" s="51"/>
      <c r="GP677" s="51"/>
      <c r="GQ677" s="57"/>
      <c r="GR677" s="51"/>
      <c r="GS677" s="51"/>
      <c r="GT677" s="96"/>
      <c r="GU677" s="96"/>
      <c r="GV677" s="51"/>
      <c r="GW677" s="51"/>
      <c r="GX677" s="51"/>
      <c r="GY677" s="51"/>
    </row>
    <row r="678" spans="194:207" ht="12.75">
      <c r="GL678" s="51"/>
      <c r="GM678" s="51"/>
      <c r="GN678" s="51"/>
      <c r="GO678" s="51"/>
      <c r="GP678" s="51"/>
      <c r="GQ678" s="57"/>
      <c r="GR678" s="51"/>
      <c r="GS678" s="51"/>
      <c r="GT678" s="96"/>
      <c r="GU678" s="96"/>
      <c r="GV678" s="51"/>
      <c r="GW678" s="51"/>
      <c r="GX678" s="51"/>
      <c r="GY678" s="51"/>
    </row>
    <row r="679" spans="194:207" ht="12.75">
      <c r="GL679" s="51"/>
      <c r="GM679" s="51"/>
      <c r="GN679" s="51"/>
      <c r="GO679" s="51"/>
      <c r="GP679" s="51"/>
      <c r="GQ679" s="57"/>
      <c r="GR679" s="51"/>
      <c r="GS679" s="51"/>
      <c r="GT679" s="96"/>
      <c r="GU679" s="96"/>
      <c r="GV679" s="51"/>
      <c r="GW679" s="51"/>
      <c r="GX679" s="51"/>
      <c r="GY679" s="51"/>
    </row>
    <row r="680" spans="194:207" ht="12.75">
      <c r="GL680" s="51"/>
      <c r="GM680" s="51"/>
      <c r="GN680" s="51"/>
      <c r="GO680" s="51"/>
      <c r="GP680" s="51"/>
      <c r="GQ680" s="57"/>
      <c r="GR680" s="51"/>
      <c r="GS680" s="51"/>
      <c r="GT680" s="96"/>
      <c r="GU680" s="96"/>
      <c r="GV680" s="51"/>
      <c r="GW680" s="51"/>
      <c r="GX680" s="51"/>
      <c r="GY680" s="51"/>
    </row>
    <row r="681" spans="194:207" ht="12.75">
      <c r="GL681" s="51"/>
      <c r="GM681" s="51"/>
      <c r="GN681" s="51"/>
      <c r="GO681" s="51"/>
      <c r="GP681" s="51"/>
      <c r="GQ681" s="57"/>
      <c r="GR681" s="51"/>
      <c r="GS681" s="51"/>
      <c r="GT681" s="96"/>
      <c r="GU681" s="96"/>
      <c r="GV681" s="51"/>
      <c r="GW681" s="51"/>
      <c r="GX681" s="51"/>
      <c r="GY681" s="51"/>
    </row>
    <row r="682" spans="194:207" ht="12.75">
      <c r="GL682" s="51"/>
      <c r="GM682" s="51"/>
      <c r="GN682" s="51"/>
      <c r="GO682" s="51"/>
      <c r="GP682" s="51"/>
      <c r="GQ682" s="57"/>
      <c r="GR682" s="51"/>
      <c r="GS682" s="51"/>
      <c r="GT682" s="96"/>
      <c r="GU682" s="96"/>
      <c r="GV682" s="51"/>
      <c r="GW682" s="51"/>
      <c r="GX682" s="51"/>
      <c r="GY682" s="51"/>
    </row>
    <row r="683" spans="194:207" ht="12.75">
      <c r="GL683" s="51"/>
      <c r="GM683" s="51"/>
      <c r="GN683" s="51"/>
      <c r="GO683" s="51"/>
      <c r="GP683" s="51"/>
      <c r="GQ683" s="57"/>
      <c r="GR683" s="51"/>
      <c r="GS683" s="51"/>
      <c r="GT683" s="96"/>
      <c r="GU683" s="96"/>
      <c r="GV683" s="51"/>
      <c r="GW683" s="51"/>
      <c r="GX683" s="51"/>
      <c r="GY683" s="51"/>
    </row>
    <row r="684" spans="194:207" ht="12.75">
      <c r="GL684" s="51"/>
      <c r="GM684" s="51"/>
      <c r="GN684" s="51"/>
      <c r="GO684" s="51"/>
      <c r="GP684" s="51"/>
      <c r="GQ684" s="57"/>
      <c r="GR684" s="51"/>
      <c r="GS684" s="51"/>
      <c r="GT684" s="96"/>
      <c r="GU684" s="96"/>
      <c r="GV684" s="51"/>
      <c r="GW684" s="51"/>
      <c r="GX684" s="51"/>
      <c r="GY684" s="51"/>
    </row>
    <row r="685" spans="194:207" ht="12.75">
      <c r="GL685" s="51"/>
      <c r="GM685" s="51"/>
      <c r="GN685" s="51"/>
      <c r="GO685" s="51"/>
      <c r="GP685" s="51"/>
      <c r="GQ685" s="57"/>
      <c r="GR685" s="51"/>
      <c r="GS685" s="51"/>
      <c r="GT685" s="96"/>
      <c r="GU685" s="96"/>
      <c r="GV685" s="51"/>
      <c r="GW685" s="51"/>
      <c r="GX685" s="51"/>
      <c r="GY685" s="51"/>
    </row>
    <row r="686" spans="194:207" ht="12.75">
      <c r="GL686" s="51"/>
      <c r="GM686" s="51"/>
      <c r="GN686" s="51"/>
      <c r="GO686" s="51"/>
      <c r="GP686" s="51"/>
      <c r="GQ686" s="57"/>
      <c r="GR686" s="51"/>
      <c r="GS686" s="51"/>
      <c r="GT686" s="96"/>
      <c r="GU686" s="96"/>
      <c r="GV686" s="51"/>
      <c r="GW686" s="51"/>
      <c r="GX686" s="51"/>
      <c r="GY686" s="51"/>
    </row>
    <row r="687" spans="194:207" ht="12.75">
      <c r="GL687" s="51"/>
      <c r="GM687" s="51"/>
      <c r="GN687" s="51"/>
      <c r="GO687" s="51"/>
      <c r="GP687" s="51"/>
      <c r="GQ687" s="57"/>
      <c r="GR687" s="51"/>
      <c r="GS687" s="51"/>
      <c r="GT687" s="96"/>
      <c r="GU687" s="96"/>
      <c r="GV687" s="51"/>
      <c r="GW687" s="51"/>
      <c r="GX687" s="51"/>
      <c r="GY687" s="51"/>
    </row>
    <row r="688" spans="194:207" ht="12.75">
      <c r="GL688" s="51"/>
      <c r="GM688" s="51"/>
      <c r="GN688" s="51"/>
      <c r="GO688" s="51"/>
      <c r="GP688" s="51"/>
      <c r="GQ688" s="57"/>
      <c r="GR688" s="51"/>
      <c r="GS688" s="51"/>
      <c r="GT688" s="96"/>
      <c r="GU688" s="96"/>
      <c r="GV688" s="51"/>
      <c r="GW688" s="51"/>
      <c r="GX688" s="51"/>
      <c r="GY688" s="51"/>
    </row>
    <row r="689" spans="194:207" ht="12.75">
      <c r="GL689" s="51"/>
      <c r="GM689" s="51"/>
      <c r="GN689" s="51"/>
      <c r="GO689" s="51"/>
      <c r="GP689" s="51"/>
      <c r="GQ689" s="57"/>
      <c r="GR689" s="51"/>
      <c r="GS689" s="51"/>
      <c r="GT689" s="96"/>
      <c r="GU689" s="96"/>
      <c r="GV689" s="51"/>
      <c r="GW689" s="51"/>
      <c r="GX689" s="51"/>
      <c r="GY689" s="51"/>
    </row>
    <row r="690" spans="194:207" ht="12.75">
      <c r="GL690" s="51"/>
      <c r="GM690" s="51"/>
      <c r="GN690" s="51"/>
      <c r="GO690" s="51"/>
      <c r="GP690" s="51"/>
      <c r="GQ690" s="57"/>
      <c r="GR690" s="51"/>
      <c r="GS690" s="51"/>
      <c r="GT690" s="96"/>
      <c r="GU690" s="96"/>
      <c r="GV690" s="51"/>
      <c r="GW690" s="51"/>
      <c r="GX690" s="51"/>
      <c r="GY690" s="51"/>
    </row>
    <row r="691" spans="194:207" ht="12.75">
      <c r="GL691" s="51"/>
      <c r="GM691" s="51"/>
      <c r="GN691" s="51"/>
      <c r="GO691" s="51"/>
      <c r="GP691" s="51"/>
      <c r="GQ691" s="57"/>
      <c r="GR691" s="51"/>
      <c r="GS691" s="51"/>
      <c r="GT691" s="96"/>
      <c r="GU691" s="96"/>
      <c r="GV691" s="51"/>
      <c r="GW691" s="51"/>
      <c r="GX691" s="51"/>
      <c r="GY691" s="51"/>
    </row>
    <row r="692" spans="194:207" ht="12.75">
      <c r="GL692" s="51"/>
      <c r="GM692" s="51"/>
      <c r="GN692" s="51"/>
      <c r="GO692" s="51"/>
      <c r="GP692" s="51"/>
      <c r="GQ692" s="57"/>
      <c r="GR692" s="51"/>
      <c r="GS692" s="51"/>
      <c r="GT692" s="96"/>
      <c r="GU692" s="96"/>
      <c r="GV692" s="51"/>
      <c r="GW692" s="51"/>
      <c r="GX692" s="51"/>
      <c r="GY692" s="51"/>
    </row>
    <row r="693" spans="194:207" ht="12.75">
      <c r="GL693" s="51"/>
      <c r="GM693" s="51"/>
      <c r="GN693" s="51"/>
      <c r="GO693" s="51"/>
      <c r="GP693" s="51"/>
      <c r="GQ693" s="57"/>
      <c r="GR693" s="51"/>
      <c r="GS693" s="51"/>
      <c r="GT693" s="96"/>
      <c r="GU693" s="96"/>
      <c r="GV693" s="51"/>
      <c r="GW693" s="51"/>
      <c r="GX693" s="51"/>
      <c r="GY693" s="51"/>
    </row>
    <row r="694" spans="194:207" ht="12.75">
      <c r="GL694" s="51"/>
      <c r="GM694" s="51"/>
      <c r="GN694" s="51"/>
      <c r="GO694" s="51"/>
      <c r="GP694" s="51"/>
      <c r="GQ694" s="57"/>
      <c r="GR694" s="51"/>
      <c r="GS694" s="51"/>
      <c r="GT694" s="96"/>
      <c r="GU694" s="96"/>
      <c r="GV694" s="51"/>
      <c r="GW694" s="51"/>
      <c r="GX694" s="51"/>
      <c r="GY694" s="51"/>
    </row>
    <row r="695" spans="194:207" ht="12.75">
      <c r="GL695" s="51"/>
      <c r="GM695" s="51"/>
      <c r="GN695" s="51"/>
      <c r="GO695" s="51"/>
      <c r="GP695" s="51"/>
      <c r="GQ695" s="57"/>
      <c r="GR695" s="51"/>
      <c r="GS695" s="51"/>
      <c r="GT695" s="96"/>
      <c r="GU695" s="96"/>
      <c r="GV695" s="51"/>
      <c r="GW695" s="51"/>
      <c r="GX695" s="51"/>
      <c r="GY695" s="51"/>
    </row>
    <row r="696" spans="194:207" ht="12.75">
      <c r="GL696" s="51"/>
      <c r="GM696" s="51"/>
      <c r="GN696" s="51"/>
      <c r="GO696" s="51"/>
      <c r="GP696" s="51"/>
      <c r="GQ696" s="57"/>
      <c r="GR696" s="51"/>
      <c r="GS696" s="51"/>
      <c r="GT696" s="96"/>
      <c r="GU696" s="96"/>
      <c r="GV696" s="51"/>
      <c r="GW696" s="51"/>
      <c r="GX696" s="51"/>
      <c r="GY696" s="51"/>
    </row>
    <row r="697" spans="194:207" ht="12.75">
      <c r="GL697" s="51"/>
      <c r="GM697" s="51"/>
      <c r="GN697" s="51"/>
      <c r="GO697" s="51"/>
      <c r="GP697" s="51"/>
      <c r="GQ697" s="57"/>
      <c r="GR697" s="51"/>
      <c r="GS697" s="51"/>
      <c r="GT697" s="96"/>
      <c r="GU697" s="96"/>
      <c r="GV697" s="51"/>
      <c r="GW697" s="51"/>
      <c r="GX697" s="51"/>
      <c r="GY697" s="51"/>
    </row>
    <row r="698" spans="194:207" ht="12.75">
      <c r="GL698" s="51"/>
      <c r="GM698" s="51"/>
      <c r="GN698" s="51"/>
      <c r="GO698" s="51"/>
      <c r="GP698" s="51"/>
      <c r="GQ698" s="57"/>
      <c r="GR698" s="51"/>
      <c r="GS698" s="51"/>
      <c r="GT698" s="96"/>
      <c r="GU698" s="96"/>
      <c r="GV698" s="51"/>
      <c r="GW698" s="51"/>
      <c r="GX698" s="51"/>
      <c r="GY698" s="51"/>
    </row>
    <row r="699" spans="194:207" ht="12.75">
      <c r="GL699" s="51"/>
      <c r="GM699" s="51"/>
      <c r="GN699" s="51"/>
      <c r="GO699" s="51"/>
      <c r="GP699" s="51"/>
      <c r="GQ699" s="57"/>
      <c r="GR699" s="51"/>
      <c r="GS699" s="51"/>
      <c r="GT699" s="96"/>
      <c r="GU699" s="96"/>
      <c r="GV699" s="51"/>
      <c r="GW699" s="51"/>
      <c r="GX699" s="51"/>
      <c r="GY699" s="51"/>
    </row>
    <row r="700" spans="194:207" ht="12.75">
      <c r="GL700" s="51"/>
      <c r="GM700" s="51"/>
      <c r="GN700" s="51"/>
      <c r="GO700" s="51"/>
      <c r="GP700" s="51"/>
      <c r="GQ700" s="57"/>
      <c r="GR700" s="51"/>
      <c r="GS700" s="51"/>
      <c r="GT700" s="96"/>
      <c r="GU700" s="96"/>
      <c r="GV700" s="51"/>
      <c r="GW700" s="51"/>
      <c r="GX700" s="51"/>
      <c r="GY700" s="51"/>
    </row>
    <row r="701" spans="194:207" ht="12.75">
      <c r="GL701" s="51"/>
      <c r="GM701" s="51"/>
      <c r="GN701" s="51"/>
      <c r="GO701" s="51"/>
      <c r="GP701" s="51"/>
      <c r="GQ701" s="57"/>
      <c r="GR701" s="51"/>
      <c r="GS701" s="51"/>
      <c r="GT701" s="96"/>
      <c r="GU701" s="96"/>
      <c r="GV701" s="51"/>
      <c r="GW701" s="51"/>
      <c r="GX701" s="51"/>
      <c r="GY701" s="51"/>
    </row>
    <row r="702" spans="194:207" ht="12.75">
      <c r="GL702" s="51"/>
      <c r="GM702" s="51"/>
      <c r="GN702" s="51"/>
      <c r="GO702" s="51"/>
      <c r="GP702" s="51"/>
      <c r="GQ702" s="57"/>
      <c r="GR702" s="51"/>
      <c r="GS702" s="51"/>
      <c r="GT702" s="96"/>
      <c r="GU702" s="96"/>
      <c r="GV702" s="51"/>
      <c r="GW702" s="51"/>
      <c r="GX702" s="51"/>
      <c r="GY702" s="51"/>
    </row>
    <row r="703" spans="194:207" ht="12.75">
      <c r="GL703" s="51"/>
      <c r="GM703" s="51"/>
      <c r="GN703" s="51"/>
      <c r="GO703" s="51"/>
      <c r="GP703" s="51"/>
      <c r="GQ703" s="57"/>
      <c r="GR703" s="51"/>
      <c r="GS703" s="51"/>
      <c r="GT703" s="96"/>
      <c r="GU703" s="96"/>
      <c r="GV703" s="51"/>
      <c r="GW703" s="51"/>
      <c r="GX703" s="51"/>
      <c r="GY703" s="51"/>
    </row>
    <row r="704" spans="194:207" ht="12.75">
      <c r="GL704" s="51"/>
      <c r="GM704" s="51"/>
      <c r="GN704" s="51"/>
      <c r="GO704" s="51"/>
      <c r="GP704" s="51"/>
      <c r="GQ704" s="57"/>
      <c r="GR704" s="51"/>
      <c r="GS704" s="51"/>
      <c r="GT704" s="96"/>
      <c r="GU704" s="96"/>
      <c r="GV704" s="51"/>
      <c r="GW704" s="51"/>
      <c r="GX704" s="51"/>
      <c r="GY704" s="51"/>
    </row>
    <row r="705" spans="194:207" ht="12.75">
      <c r="GL705" s="51"/>
      <c r="GM705" s="51"/>
      <c r="GN705" s="51"/>
      <c r="GO705" s="51"/>
      <c r="GP705" s="51"/>
      <c r="GQ705" s="57"/>
      <c r="GR705" s="51"/>
      <c r="GS705" s="51"/>
      <c r="GT705" s="96"/>
      <c r="GU705" s="96"/>
      <c r="GV705" s="51"/>
      <c r="GW705" s="51"/>
      <c r="GX705" s="51"/>
      <c r="GY705" s="51"/>
    </row>
    <row r="706" spans="194:207" ht="12.75">
      <c r="GL706" s="51"/>
      <c r="GM706" s="51"/>
      <c r="GN706" s="51"/>
      <c r="GO706" s="51"/>
      <c r="GP706" s="51"/>
      <c r="GQ706" s="57"/>
      <c r="GR706" s="51"/>
      <c r="GS706" s="51"/>
      <c r="GT706" s="96"/>
      <c r="GU706" s="96"/>
      <c r="GV706" s="51"/>
      <c r="GW706" s="51"/>
      <c r="GX706" s="51"/>
      <c r="GY706" s="51"/>
    </row>
    <row r="707" spans="194:207" ht="12.75">
      <c r="GL707" s="51"/>
      <c r="GM707" s="51"/>
      <c r="GN707" s="51"/>
      <c r="GO707" s="51"/>
      <c r="GP707" s="51"/>
      <c r="GQ707" s="57"/>
      <c r="GR707" s="51"/>
      <c r="GS707" s="51"/>
      <c r="GT707" s="96"/>
      <c r="GU707" s="96"/>
      <c r="GV707" s="51"/>
      <c r="GW707" s="51"/>
      <c r="GX707" s="51"/>
      <c r="GY707" s="51"/>
    </row>
    <row r="708" spans="194:207" ht="12.75">
      <c r="GL708" s="51"/>
      <c r="GM708" s="51"/>
      <c r="GN708" s="51"/>
      <c r="GO708" s="51"/>
      <c r="GP708" s="51"/>
      <c r="GQ708" s="57"/>
      <c r="GR708" s="51"/>
      <c r="GS708" s="51"/>
      <c r="GT708" s="96"/>
      <c r="GU708" s="96"/>
      <c r="GV708" s="51"/>
      <c r="GW708" s="51"/>
      <c r="GX708" s="51"/>
      <c r="GY708" s="51"/>
    </row>
    <row r="709" spans="194:207" ht="12.75">
      <c r="GL709" s="51"/>
      <c r="GM709" s="51"/>
      <c r="GN709" s="51"/>
      <c r="GO709" s="51"/>
      <c r="GP709" s="51"/>
      <c r="GQ709" s="57"/>
      <c r="GR709" s="51"/>
      <c r="GS709" s="51"/>
      <c r="GT709" s="96"/>
      <c r="GU709" s="96"/>
      <c r="GV709" s="51"/>
      <c r="GW709" s="51"/>
      <c r="GX709" s="51"/>
      <c r="GY709" s="51"/>
    </row>
    <row r="710" spans="194:207" ht="12.75">
      <c r="GL710" s="51"/>
      <c r="GM710" s="51"/>
      <c r="GN710" s="51"/>
      <c r="GO710" s="51"/>
      <c r="GP710" s="51"/>
      <c r="GQ710" s="57"/>
      <c r="GR710" s="51"/>
      <c r="GS710" s="51"/>
      <c r="GT710" s="96"/>
      <c r="GU710" s="96"/>
      <c r="GV710" s="51"/>
      <c r="GW710" s="51"/>
      <c r="GX710" s="51"/>
      <c r="GY710" s="51"/>
    </row>
    <row r="711" spans="194:207" ht="12.75">
      <c r="GL711" s="51"/>
      <c r="GM711" s="51"/>
      <c r="GN711" s="51"/>
      <c r="GO711" s="51"/>
      <c r="GP711" s="51"/>
      <c r="GQ711" s="57"/>
      <c r="GR711" s="51"/>
      <c r="GS711" s="51"/>
      <c r="GT711" s="96"/>
      <c r="GU711" s="96"/>
      <c r="GV711" s="51"/>
      <c r="GW711" s="51"/>
      <c r="GX711" s="51"/>
      <c r="GY711" s="51"/>
    </row>
    <row r="712" spans="194:207" ht="12.75">
      <c r="GL712" s="51"/>
      <c r="GM712" s="51"/>
      <c r="GN712" s="51"/>
      <c r="GO712" s="51"/>
      <c r="GP712" s="51"/>
      <c r="GQ712" s="57"/>
      <c r="GR712" s="51"/>
      <c r="GS712" s="51"/>
      <c r="GT712" s="96"/>
      <c r="GU712" s="96"/>
      <c r="GV712" s="51"/>
      <c r="GW712" s="51"/>
      <c r="GX712" s="51"/>
      <c r="GY712" s="51"/>
    </row>
    <row r="713" spans="194:207" ht="12.75">
      <c r="GL713" s="51"/>
      <c r="GM713" s="51"/>
      <c r="GN713" s="51"/>
      <c r="GO713" s="51"/>
      <c r="GP713" s="51"/>
      <c r="GQ713" s="57"/>
      <c r="GR713" s="51"/>
      <c r="GS713" s="51"/>
      <c r="GT713" s="96"/>
      <c r="GU713" s="96"/>
      <c r="GV713" s="51"/>
      <c r="GW713" s="51"/>
      <c r="GX713" s="51"/>
      <c r="GY713" s="51"/>
    </row>
    <row r="714" spans="194:207" ht="12.75">
      <c r="GL714" s="51"/>
      <c r="GM714" s="51"/>
      <c r="GN714" s="51"/>
      <c r="GO714" s="51"/>
      <c r="GP714" s="51"/>
      <c r="GQ714" s="57"/>
      <c r="GR714" s="51"/>
      <c r="GS714" s="51"/>
      <c r="GT714" s="96"/>
      <c r="GU714" s="96"/>
      <c r="GV714" s="51"/>
      <c r="GW714" s="51"/>
      <c r="GX714" s="51"/>
      <c r="GY714" s="51"/>
    </row>
    <row r="715" spans="194:207" ht="12.75">
      <c r="GL715" s="51"/>
      <c r="GM715" s="51"/>
      <c r="GN715" s="51"/>
      <c r="GO715" s="51"/>
      <c r="GP715" s="51"/>
      <c r="GQ715" s="57"/>
      <c r="GR715" s="51"/>
      <c r="GS715" s="51"/>
      <c r="GT715" s="96"/>
      <c r="GU715" s="96"/>
      <c r="GV715" s="51"/>
      <c r="GW715" s="51"/>
      <c r="GX715" s="51"/>
      <c r="GY715" s="51"/>
    </row>
    <row r="716" spans="194:207" ht="12.75">
      <c r="GL716" s="51"/>
      <c r="GM716" s="51"/>
      <c r="GN716" s="51"/>
      <c r="GO716" s="51"/>
      <c r="GP716" s="51"/>
      <c r="GQ716" s="57"/>
      <c r="GR716" s="51"/>
      <c r="GS716" s="51"/>
      <c r="GT716" s="96"/>
      <c r="GU716" s="96"/>
      <c r="GV716" s="51"/>
      <c r="GW716" s="51"/>
      <c r="GX716" s="51"/>
      <c r="GY716" s="51"/>
    </row>
    <row r="717" spans="194:207" ht="12.75">
      <c r="GL717" s="51"/>
      <c r="GM717" s="51"/>
      <c r="GN717" s="51"/>
      <c r="GO717" s="51"/>
      <c r="GP717" s="51"/>
      <c r="GQ717" s="57"/>
      <c r="GR717" s="51"/>
      <c r="GS717" s="51"/>
      <c r="GT717" s="96"/>
      <c r="GU717" s="96"/>
      <c r="GV717" s="51"/>
      <c r="GW717" s="51"/>
      <c r="GX717" s="51"/>
      <c r="GY717" s="51"/>
    </row>
    <row r="718" spans="194:207" ht="12.75">
      <c r="GL718" s="51"/>
      <c r="GM718" s="51"/>
      <c r="GN718" s="51"/>
      <c r="GO718" s="51"/>
      <c r="GP718" s="51"/>
      <c r="GQ718" s="57"/>
      <c r="GR718" s="51"/>
      <c r="GS718" s="51"/>
      <c r="GT718" s="96"/>
      <c r="GU718" s="96"/>
      <c r="GV718" s="51"/>
      <c r="GW718" s="51"/>
      <c r="GX718" s="51"/>
      <c r="GY718" s="51"/>
    </row>
    <row r="719" spans="194:207" ht="12.75">
      <c r="GL719" s="51"/>
      <c r="GM719" s="51"/>
      <c r="GN719" s="51"/>
      <c r="GO719" s="51"/>
      <c r="GP719" s="51"/>
      <c r="GQ719" s="57"/>
      <c r="GR719" s="51"/>
      <c r="GS719" s="51"/>
      <c r="GT719" s="96"/>
      <c r="GU719" s="96"/>
      <c r="GV719" s="51"/>
      <c r="GW719" s="51"/>
      <c r="GX719" s="51"/>
      <c r="GY719" s="51"/>
    </row>
    <row r="720" spans="194:207" ht="12.75">
      <c r="GL720" s="51"/>
      <c r="GM720" s="51"/>
      <c r="GN720" s="51"/>
      <c r="GO720" s="51"/>
      <c r="GP720" s="51"/>
      <c r="GQ720" s="57"/>
      <c r="GR720" s="51"/>
      <c r="GS720" s="51"/>
      <c r="GT720" s="96"/>
      <c r="GU720" s="96"/>
      <c r="GV720" s="51"/>
      <c r="GW720" s="51"/>
      <c r="GX720" s="51"/>
      <c r="GY720" s="51"/>
    </row>
    <row r="721" spans="194:207" ht="12.75">
      <c r="GL721" s="51"/>
      <c r="GM721" s="51"/>
      <c r="GN721" s="51"/>
      <c r="GO721" s="51"/>
      <c r="GP721" s="51"/>
      <c r="GQ721" s="57"/>
      <c r="GR721" s="51"/>
      <c r="GS721" s="51"/>
      <c r="GT721" s="96"/>
      <c r="GU721" s="96"/>
      <c r="GV721" s="51"/>
      <c r="GW721" s="51"/>
      <c r="GX721" s="51"/>
      <c r="GY721" s="51"/>
    </row>
    <row r="722" spans="194:207" ht="12.75">
      <c r="GL722" s="51"/>
      <c r="GM722" s="51"/>
      <c r="GN722" s="51"/>
      <c r="GO722" s="51"/>
      <c r="GP722" s="51"/>
      <c r="GQ722" s="57"/>
      <c r="GR722" s="51"/>
      <c r="GS722" s="51"/>
      <c r="GT722" s="96"/>
      <c r="GU722" s="96"/>
      <c r="GV722" s="51"/>
      <c r="GW722" s="51"/>
      <c r="GX722" s="51"/>
      <c r="GY722" s="51"/>
    </row>
    <row r="723" spans="194:207" ht="12.75">
      <c r="GL723" s="51"/>
      <c r="GM723" s="51"/>
      <c r="GN723" s="51"/>
      <c r="GO723" s="51"/>
      <c r="GP723" s="51"/>
      <c r="GQ723" s="57"/>
      <c r="GR723" s="51"/>
      <c r="GS723" s="51"/>
      <c r="GT723" s="96"/>
      <c r="GU723" s="96"/>
      <c r="GV723" s="51"/>
      <c r="GW723" s="51"/>
      <c r="GX723" s="51"/>
      <c r="GY723" s="51"/>
    </row>
    <row r="724" spans="194:207" ht="12.75">
      <c r="GL724" s="51"/>
      <c r="GM724" s="51"/>
      <c r="GN724" s="51"/>
      <c r="GO724" s="51"/>
      <c r="GP724" s="51"/>
      <c r="GQ724" s="57"/>
      <c r="GR724" s="51"/>
      <c r="GS724" s="51"/>
      <c r="GT724" s="96"/>
      <c r="GU724" s="96"/>
      <c r="GV724" s="51"/>
      <c r="GW724" s="51"/>
      <c r="GX724" s="51"/>
      <c r="GY724" s="51"/>
    </row>
    <row r="725" spans="194:207" ht="12.75">
      <c r="GL725" s="51"/>
      <c r="GM725" s="51"/>
      <c r="GN725" s="51"/>
      <c r="GO725" s="51"/>
      <c r="GP725" s="51"/>
      <c r="GQ725" s="57"/>
      <c r="GR725" s="51"/>
      <c r="GS725" s="51"/>
      <c r="GT725" s="96"/>
      <c r="GU725" s="96"/>
      <c r="GV725" s="51"/>
      <c r="GW725" s="51"/>
      <c r="GX725" s="51"/>
      <c r="GY725" s="51"/>
    </row>
    <row r="726" spans="194:207" ht="12.75">
      <c r="GL726" s="51"/>
      <c r="GM726" s="51"/>
      <c r="GN726" s="51"/>
      <c r="GO726" s="51"/>
      <c r="GP726" s="51"/>
      <c r="GQ726" s="57"/>
      <c r="GR726" s="51"/>
      <c r="GS726" s="51"/>
      <c r="GT726" s="96"/>
      <c r="GU726" s="96"/>
      <c r="GV726" s="51"/>
      <c r="GW726" s="51"/>
      <c r="GX726" s="51"/>
      <c r="GY726" s="51"/>
    </row>
    <row r="727" spans="194:207" ht="12.75">
      <c r="GL727" s="51"/>
      <c r="GM727" s="51"/>
      <c r="GN727" s="51"/>
      <c r="GO727" s="51"/>
      <c r="GP727" s="51"/>
      <c r="GQ727" s="57"/>
      <c r="GR727" s="51"/>
      <c r="GS727" s="51"/>
      <c r="GT727" s="96"/>
      <c r="GU727" s="96"/>
      <c r="GV727" s="51"/>
      <c r="GW727" s="51"/>
      <c r="GX727" s="51"/>
      <c r="GY727" s="51"/>
    </row>
    <row r="728" spans="194:207" ht="12.75">
      <c r="GL728" s="51"/>
      <c r="GM728" s="51"/>
      <c r="GN728" s="51"/>
      <c r="GO728" s="51"/>
      <c r="GP728" s="51"/>
      <c r="GQ728" s="57"/>
      <c r="GR728" s="51"/>
      <c r="GS728" s="51"/>
      <c r="GT728" s="96"/>
      <c r="GU728" s="96"/>
      <c r="GV728" s="51"/>
      <c r="GW728" s="51"/>
      <c r="GX728" s="51"/>
      <c r="GY728" s="51"/>
    </row>
    <row r="729" spans="194:207" ht="12.75">
      <c r="GL729" s="51"/>
      <c r="GM729" s="51"/>
      <c r="GN729" s="51"/>
      <c r="GO729" s="51"/>
      <c r="GP729" s="51"/>
      <c r="GQ729" s="57"/>
      <c r="GR729" s="51"/>
      <c r="GS729" s="51"/>
      <c r="GT729" s="96"/>
      <c r="GU729" s="96"/>
      <c r="GV729" s="51"/>
      <c r="GW729" s="51"/>
      <c r="GX729" s="51"/>
      <c r="GY729" s="51"/>
    </row>
    <row r="730" spans="194:207" ht="12.75">
      <c r="GL730" s="51"/>
      <c r="GM730" s="51"/>
      <c r="GN730" s="51"/>
      <c r="GO730" s="51"/>
      <c r="GP730" s="51"/>
      <c r="GQ730" s="57"/>
      <c r="GR730" s="51"/>
      <c r="GS730" s="51"/>
      <c r="GT730" s="96"/>
      <c r="GU730" s="96"/>
      <c r="GV730" s="51"/>
      <c r="GW730" s="51"/>
      <c r="GX730" s="51"/>
      <c r="GY730" s="51"/>
    </row>
    <row r="731" spans="194:207" ht="12.75">
      <c r="GL731" s="51"/>
      <c r="GM731" s="51"/>
      <c r="GN731" s="51"/>
      <c r="GO731" s="51"/>
      <c r="GP731" s="51"/>
      <c r="GQ731" s="57"/>
      <c r="GR731" s="51"/>
      <c r="GS731" s="51"/>
      <c r="GT731" s="96"/>
      <c r="GU731" s="96"/>
      <c r="GV731" s="51"/>
      <c r="GW731" s="51"/>
      <c r="GX731" s="51"/>
      <c r="GY731" s="51"/>
    </row>
    <row r="732" spans="194:207" ht="12.75">
      <c r="GL732" s="51"/>
      <c r="GM732" s="51"/>
      <c r="GN732" s="51"/>
      <c r="GO732" s="51"/>
      <c r="GP732" s="51"/>
      <c r="GQ732" s="57"/>
      <c r="GR732" s="51"/>
      <c r="GS732" s="51"/>
      <c r="GT732" s="96"/>
      <c r="GU732" s="96"/>
      <c r="GV732" s="51"/>
      <c r="GW732" s="51"/>
      <c r="GX732" s="51"/>
      <c r="GY732" s="51"/>
    </row>
    <row r="733" spans="194:207" ht="12.75">
      <c r="GL733" s="51"/>
      <c r="GM733" s="51"/>
      <c r="GN733" s="51"/>
      <c r="GO733" s="51"/>
      <c r="GP733" s="51"/>
      <c r="GQ733" s="57"/>
      <c r="GR733" s="51"/>
      <c r="GS733" s="51"/>
      <c r="GT733" s="96"/>
      <c r="GU733" s="96"/>
      <c r="GV733" s="51"/>
      <c r="GW733" s="51"/>
      <c r="GX733" s="51"/>
      <c r="GY733" s="51"/>
    </row>
    <row r="734" spans="194:207" ht="12.75">
      <c r="GL734" s="51"/>
      <c r="GM734" s="51"/>
      <c r="GN734" s="51"/>
      <c r="GO734" s="51"/>
      <c r="GP734" s="51"/>
      <c r="GQ734" s="57"/>
      <c r="GR734" s="51"/>
      <c r="GS734" s="51"/>
      <c r="GT734" s="96"/>
      <c r="GU734" s="96"/>
      <c r="GV734" s="51"/>
      <c r="GW734" s="51"/>
      <c r="GX734" s="51"/>
      <c r="GY734" s="51"/>
    </row>
    <row r="735" spans="194:207" ht="12.75">
      <c r="GL735" s="51"/>
      <c r="GM735" s="51"/>
      <c r="GN735" s="51"/>
      <c r="GO735" s="51"/>
      <c r="GP735" s="51"/>
      <c r="GQ735" s="57"/>
      <c r="GR735" s="51"/>
      <c r="GS735" s="51"/>
      <c r="GT735" s="96"/>
      <c r="GU735" s="96"/>
      <c r="GV735" s="51"/>
      <c r="GW735" s="51"/>
      <c r="GX735" s="51"/>
      <c r="GY735" s="51"/>
    </row>
    <row r="736" spans="194:207" ht="12.75">
      <c r="GL736" s="51"/>
      <c r="GM736" s="51"/>
      <c r="GN736" s="51"/>
      <c r="GO736" s="51"/>
      <c r="GP736" s="51"/>
      <c r="GQ736" s="57"/>
      <c r="GR736" s="51"/>
      <c r="GS736" s="51"/>
      <c r="GT736" s="96"/>
      <c r="GU736" s="96"/>
      <c r="GV736" s="51"/>
      <c r="GW736" s="51"/>
      <c r="GX736" s="51"/>
      <c r="GY736" s="51"/>
    </row>
    <row r="737" spans="194:207" ht="12.75">
      <c r="GL737" s="51"/>
      <c r="GM737" s="51"/>
      <c r="GN737" s="51"/>
      <c r="GO737" s="51"/>
      <c r="GP737" s="51"/>
      <c r="GQ737" s="57"/>
      <c r="GR737" s="51"/>
      <c r="GS737" s="51"/>
      <c r="GT737" s="96"/>
      <c r="GU737" s="96"/>
      <c r="GV737" s="51"/>
      <c r="GW737" s="51"/>
      <c r="GX737" s="51"/>
      <c r="GY737" s="51"/>
    </row>
    <row r="738" spans="194:207" ht="12.75">
      <c r="GL738" s="51"/>
      <c r="GM738" s="51"/>
      <c r="GN738" s="51"/>
      <c r="GO738" s="51"/>
      <c r="GP738" s="51"/>
      <c r="GQ738" s="57"/>
      <c r="GR738" s="51"/>
      <c r="GS738" s="51"/>
      <c r="GT738" s="96"/>
      <c r="GU738" s="96"/>
      <c r="GV738" s="51"/>
      <c r="GW738" s="51"/>
      <c r="GX738" s="51"/>
      <c r="GY738" s="51"/>
    </row>
    <row r="739" spans="194:207" ht="12.75">
      <c r="GL739" s="51"/>
      <c r="GM739" s="51"/>
      <c r="GN739" s="51"/>
      <c r="GO739" s="51"/>
      <c r="GP739" s="51"/>
      <c r="GQ739" s="57"/>
      <c r="GR739" s="51"/>
      <c r="GS739" s="51"/>
      <c r="GT739" s="96"/>
      <c r="GU739" s="96"/>
      <c r="GV739" s="51"/>
      <c r="GW739" s="51"/>
      <c r="GX739" s="51"/>
      <c r="GY739" s="51"/>
    </row>
    <row r="740" spans="194:207" ht="12.75">
      <c r="GL740" s="51"/>
      <c r="GM740" s="51"/>
      <c r="GN740" s="51"/>
      <c r="GO740" s="51"/>
      <c r="GP740" s="51"/>
      <c r="GQ740" s="57"/>
      <c r="GR740" s="51"/>
      <c r="GS740" s="51"/>
      <c r="GT740" s="96"/>
      <c r="GU740" s="96"/>
      <c r="GV740" s="51"/>
      <c r="GW740" s="51"/>
      <c r="GX740" s="51"/>
      <c r="GY740" s="51"/>
    </row>
    <row r="741" spans="194:207" ht="12.75">
      <c r="GL741" s="51"/>
      <c r="GM741" s="51"/>
      <c r="GN741" s="51"/>
      <c r="GO741" s="51"/>
      <c r="GP741" s="51"/>
      <c r="GQ741" s="57"/>
      <c r="GR741" s="51"/>
      <c r="GS741" s="51"/>
      <c r="GT741" s="96"/>
      <c r="GU741" s="96"/>
      <c r="GV741" s="51"/>
      <c r="GW741" s="51"/>
      <c r="GX741" s="51"/>
      <c r="GY741" s="51"/>
    </row>
    <row r="742" spans="194:207" ht="12.75">
      <c r="GL742" s="51"/>
      <c r="GM742" s="51"/>
      <c r="GN742" s="51"/>
      <c r="GO742" s="51"/>
      <c r="GP742" s="51"/>
      <c r="GQ742" s="57"/>
      <c r="GR742" s="51"/>
      <c r="GS742" s="51"/>
      <c r="GT742" s="96"/>
      <c r="GU742" s="96"/>
      <c r="GV742" s="51"/>
      <c r="GW742" s="51"/>
      <c r="GX742" s="51"/>
      <c r="GY742" s="51"/>
    </row>
    <row r="743" spans="194:207" ht="12.75">
      <c r="GL743" s="51"/>
      <c r="GM743" s="51"/>
      <c r="GN743" s="51"/>
      <c r="GO743" s="51"/>
      <c r="GP743" s="51"/>
      <c r="GQ743" s="57"/>
      <c r="GR743" s="51"/>
      <c r="GS743" s="51"/>
      <c r="GT743" s="96"/>
      <c r="GU743" s="96"/>
      <c r="GV743" s="51"/>
      <c r="GW743" s="51"/>
      <c r="GX743" s="51"/>
      <c r="GY743" s="51"/>
    </row>
    <row r="744" spans="194:207" ht="12.75">
      <c r="GL744" s="51"/>
      <c r="GM744" s="51"/>
      <c r="GN744" s="51"/>
      <c r="GO744" s="51"/>
      <c r="GP744" s="51"/>
      <c r="GQ744" s="57"/>
      <c r="GR744" s="51"/>
      <c r="GS744" s="51"/>
      <c r="GT744" s="96"/>
      <c r="GU744" s="96"/>
      <c r="GV744" s="51"/>
      <c r="GW744" s="51"/>
      <c r="GX744" s="51"/>
      <c r="GY744" s="51"/>
    </row>
    <row r="745" spans="194:207" ht="12.75">
      <c r="GL745" s="51"/>
      <c r="GM745" s="51"/>
      <c r="GN745" s="51"/>
      <c r="GO745" s="51"/>
      <c r="GP745" s="51"/>
      <c r="GQ745" s="57"/>
      <c r="GR745" s="51"/>
      <c r="GS745" s="51"/>
      <c r="GT745" s="96"/>
      <c r="GU745" s="96"/>
      <c r="GV745" s="51"/>
      <c r="GW745" s="51"/>
      <c r="GX745" s="51"/>
      <c r="GY745" s="51"/>
    </row>
    <row r="746" spans="194:207" ht="12.75">
      <c r="GL746" s="51"/>
      <c r="GM746" s="51"/>
      <c r="GN746" s="51"/>
      <c r="GO746" s="51"/>
      <c r="GP746" s="51"/>
      <c r="GQ746" s="57"/>
      <c r="GR746" s="51"/>
      <c r="GS746" s="51"/>
      <c r="GT746" s="96"/>
      <c r="GU746" s="96"/>
      <c r="GV746" s="51"/>
      <c r="GW746" s="51"/>
      <c r="GX746" s="51"/>
      <c r="GY746" s="51"/>
    </row>
    <row r="747" spans="194:207" ht="12.75">
      <c r="GL747" s="51"/>
      <c r="GM747" s="51"/>
      <c r="GN747" s="51"/>
      <c r="GO747" s="51"/>
      <c r="GP747" s="51"/>
      <c r="GQ747" s="57"/>
      <c r="GR747" s="51"/>
      <c r="GS747" s="51"/>
      <c r="GT747" s="96"/>
      <c r="GU747" s="96"/>
      <c r="GV747" s="51"/>
      <c r="GW747" s="51"/>
      <c r="GX747" s="51"/>
      <c r="GY747" s="51"/>
    </row>
    <row r="748" spans="194:207" ht="12.75">
      <c r="GL748" s="51"/>
      <c r="GM748" s="51"/>
      <c r="GN748" s="51"/>
      <c r="GO748" s="51"/>
      <c r="GP748" s="51"/>
      <c r="GQ748" s="57"/>
      <c r="GR748" s="51"/>
      <c r="GS748" s="51"/>
      <c r="GT748" s="96"/>
      <c r="GU748" s="96"/>
      <c r="GV748" s="51"/>
      <c r="GW748" s="51"/>
      <c r="GX748" s="51"/>
      <c r="GY748" s="51"/>
    </row>
    <row r="749" spans="194:207" ht="12.75">
      <c r="GL749" s="51"/>
      <c r="GM749" s="51"/>
      <c r="GN749" s="51"/>
      <c r="GO749" s="51"/>
      <c r="GP749" s="51"/>
      <c r="GQ749" s="57"/>
      <c r="GR749" s="51"/>
      <c r="GS749" s="51"/>
      <c r="GT749" s="96"/>
      <c r="GU749" s="96"/>
      <c r="GV749" s="51"/>
      <c r="GW749" s="51"/>
      <c r="GX749" s="51"/>
      <c r="GY749" s="51"/>
    </row>
    <row r="750" spans="194:207" ht="12.75">
      <c r="GL750" s="51"/>
      <c r="GM750" s="51"/>
      <c r="GN750" s="51"/>
      <c r="GO750" s="51"/>
      <c r="GP750" s="51"/>
      <c r="GQ750" s="57"/>
      <c r="GR750" s="51"/>
      <c r="GS750" s="51"/>
      <c r="GT750" s="96"/>
      <c r="GU750" s="96"/>
      <c r="GV750" s="51"/>
      <c r="GW750" s="51"/>
      <c r="GX750" s="51"/>
      <c r="GY750" s="51"/>
    </row>
    <row r="751" spans="194:207" ht="12.75">
      <c r="GL751" s="51"/>
      <c r="GM751" s="51"/>
      <c r="GN751" s="51"/>
      <c r="GO751" s="51"/>
      <c r="GP751" s="51"/>
      <c r="GQ751" s="57"/>
      <c r="GR751" s="51"/>
      <c r="GS751" s="51"/>
      <c r="GT751" s="96"/>
      <c r="GU751" s="96"/>
      <c r="GV751" s="51"/>
      <c r="GW751" s="51"/>
      <c r="GX751" s="51"/>
      <c r="GY751" s="51"/>
    </row>
    <row r="752" spans="194:207" ht="12.75">
      <c r="GL752" s="51"/>
      <c r="GM752" s="51"/>
      <c r="GN752" s="51"/>
      <c r="GO752" s="51"/>
      <c r="GP752" s="51"/>
      <c r="GQ752" s="57"/>
      <c r="GR752" s="51"/>
      <c r="GS752" s="51"/>
      <c r="GT752" s="96"/>
      <c r="GU752" s="96"/>
      <c r="GV752" s="51"/>
      <c r="GW752" s="51"/>
      <c r="GX752" s="51"/>
      <c r="GY752" s="51"/>
    </row>
    <row r="753" spans="194:207" ht="12.75">
      <c r="GL753" s="51"/>
      <c r="GM753" s="51"/>
      <c r="GN753" s="51"/>
      <c r="GO753" s="51"/>
      <c r="GP753" s="51"/>
      <c r="GQ753" s="57"/>
      <c r="GR753" s="51"/>
      <c r="GS753" s="51"/>
      <c r="GT753" s="96"/>
      <c r="GU753" s="96"/>
      <c r="GV753" s="51"/>
      <c r="GW753" s="51"/>
      <c r="GX753" s="51"/>
      <c r="GY753" s="51"/>
    </row>
    <row r="754" spans="194:207" ht="12.75">
      <c r="GL754" s="51"/>
      <c r="GM754" s="51"/>
      <c r="GN754" s="51"/>
      <c r="GO754" s="51"/>
      <c r="GP754" s="51"/>
      <c r="GQ754" s="57"/>
      <c r="GR754" s="51"/>
      <c r="GS754" s="51"/>
      <c r="GT754" s="96"/>
      <c r="GU754" s="96"/>
      <c r="GV754" s="51"/>
      <c r="GW754" s="51"/>
      <c r="GX754" s="51"/>
      <c r="GY754" s="51"/>
    </row>
    <row r="755" spans="194:207" ht="12.75">
      <c r="GL755" s="51"/>
      <c r="GM755" s="51"/>
      <c r="GN755" s="51"/>
      <c r="GO755" s="51"/>
      <c r="GP755" s="51"/>
      <c r="GQ755" s="57"/>
      <c r="GR755" s="51"/>
      <c r="GS755" s="51"/>
      <c r="GT755" s="96"/>
      <c r="GU755" s="96"/>
      <c r="GV755" s="51"/>
      <c r="GW755" s="51"/>
      <c r="GX755" s="51"/>
      <c r="GY755" s="51"/>
    </row>
    <row r="756" spans="194:207" ht="12.75">
      <c r="GL756" s="51"/>
      <c r="GM756" s="51"/>
      <c r="GN756" s="51"/>
      <c r="GO756" s="51"/>
      <c r="GP756" s="51"/>
      <c r="GQ756" s="57"/>
      <c r="GR756" s="51"/>
      <c r="GS756" s="51"/>
      <c r="GT756" s="96"/>
      <c r="GU756" s="96"/>
      <c r="GV756" s="51"/>
      <c r="GW756" s="51"/>
      <c r="GX756" s="51"/>
      <c r="GY756" s="51"/>
    </row>
    <row r="757" spans="194:207" ht="12.75">
      <c r="GL757" s="51"/>
      <c r="GM757" s="51"/>
      <c r="GN757" s="51"/>
      <c r="GO757" s="51"/>
      <c r="GP757" s="51"/>
      <c r="GQ757" s="57"/>
      <c r="GR757" s="51"/>
      <c r="GS757" s="51"/>
      <c r="GT757" s="96"/>
      <c r="GU757" s="96"/>
      <c r="GV757" s="51"/>
      <c r="GW757" s="51"/>
      <c r="GX757" s="51"/>
      <c r="GY757" s="51"/>
    </row>
    <row r="758" spans="194:207" ht="12.75">
      <c r="GL758" s="51"/>
      <c r="GM758" s="51"/>
      <c r="GN758" s="51"/>
      <c r="GO758" s="51"/>
      <c r="GP758" s="51"/>
      <c r="GQ758" s="57"/>
      <c r="GR758" s="51"/>
      <c r="GS758" s="51"/>
      <c r="GT758" s="96"/>
      <c r="GU758" s="96"/>
      <c r="GV758" s="51"/>
      <c r="GW758" s="51"/>
      <c r="GX758" s="51"/>
      <c r="GY758" s="51"/>
    </row>
    <row r="759" spans="194:207" ht="12.75">
      <c r="GL759" s="51"/>
      <c r="GM759" s="51"/>
      <c r="GN759" s="51"/>
      <c r="GO759" s="51"/>
      <c r="GP759" s="51"/>
      <c r="GQ759" s="57"/>
      <c r="GR759" s="51"/>
      <c r="GS759" s="51"/>
      <c r="GT759" s="96"/>
      <c r="GU759" s="96"/>
      <c r="GV759" s="51"/>
      <c r="GW759" s="51"/>
      <c r="GX759" s="51"/>
      <c r="GY759" s="51"/>
    </row>
    <row r="760" spans="194:207" ht="12.75">
      <c r="GL760" s="51"/>
      <c r="GM760" s="51"/>
      <c r="GN760" s="51"/>
      <c r="GO760" s="51"/>
      <c r="GP760" s="51"/>
      <c r="GQ760" s="57"/>
      <c r="GR760" s="51"/>
      <c r="GS760" s="51"/>
      <c r="GT760" s="96"/>
      <c r="GU760" s="96"/>
      <c r="GV760" s="51"/>
      <c r="GW760" s="51"/>
      <c r="GX760" s="51"/>
      <c r="GY760" s="51"/>
    </row>
    <row r="761" spans="194:207" ht="12.75">
      <c r="GL761" s="51"/>
      <c r="GM761" s="51"/>
      <c r="GN761" s="51"/>
      <c r="GO761" s="51"/>
      <c r="GP761" s="51"/>
      <c r="GQ761" s="57"/>
      <c r="GR761" s="51"/>
      <c r="GS761" s="51"/>
      <c r="GT761" s="96"/>
      <c r="GU761" s="96"/>
      <c r="GV761" s="51"/>
      <c r="GW761" s="51"/>
      <c r="GX761" s="51"/>
      <c r="GY761" s="51"/>
    </row>
    <row r="762" spans="194:207" ht="12.75">
      <c r="GL762" s="51"/>
      <c r="GM762" s="51"/>
      <c r="GN762" s="51"/>
      <c r="GO762" s="51"/>
      <c r="GP762" s="51"/>
      <c r="GQ762" s="57"/>
      <c r="GR762" s="51"/>
      <c r="GS762" s="51"/>
      <c r="GT762" s="96"/>
      <c r="GU762" s="96"/>
      <c r="GV762" s="51"/>
      <c r="GW762" s="51"/>
      <c r="GX762" s="51"/>
      <c r="GY762" s="51"/>
    </row>
    <row r="763" spans="194:207" ht="12.75">
      <c r="GL763" s="51"/>
      <c r="GM763" s="51"/>
      <c r="GN763" s="51"/>
      <c r="GO763" s="51"/>
      <c r="GP763" s="51"/>
      <c r="GQ763" s="57"/>
      <c r="GR763" s="51"/>
      <c r="GS763" s="51"/>
      <c r="GT763" s="96"/>
      <c r="GU763" s="96"/>
      <c r="GV763" s="51"/>
      <c r="GW763" s="51"/>
      <c r="GX763" s="51"/>
      <c r="GY763" s="51"/>
    </row>
    <row r="764" spans="194:207" ht="12.75">
      <c r="GL764" s="51"/>
      <c r="GM764" s="51"/>
      <c r="GN764" s="51"/>
      <c r="GO764" s="51"/>
      <c r="GP764" s="51"/>
      <c r="GQ764" s="57"/>
      <c r="GR764" s="51"/>
      <c r="GS764" s="51"/>
      <c r="GT764" s="96"/>
      <c r="GU764" s="96"/>
      <c r="GV764" s="51"/>
      <c r="GW764" s="51"/>
      <c r="GX764" s="51"/>
      <c r="GY764" s="51"/>
    </row>
    <row r="765" spans="194:207" ht="12.75">
      <c r="GL765" s="51"/>
      <c r="GM765" s="51"/>
      <c r="GN765" s="51"/>
      <c r="GO765" s="51"/>
      <c r="GP765" s="51"/>
      <c r="GQ765" s="57"/>
      <c r="GR765" s="51"/>
      <c r="GS765" s="51"/>
      <c r="GT765" s="96"/>
      <c r="GU765" s="96"/>
      <c r="GV765" s="51"/>
      <c r="GW765" s="51"/>
      <c r="GX765" s="51"/>
      <c r="GY765" s="51"/>
    </row>
    <row r="766" spans="194:207" ht="12.75">
      <c r="GL766" s="51"/>
      <c r="GM766" s="51"/>
      <c r="GN766" s="51"/>
      <c r="GO766" s="51"/>
      <c r="GP766" s="51"/>
      <c r="GQ766" s="57"/>
      <c r="GR766" s="51"/>
      <c r="GS766" s="51"/>
      <c r="GT766" s="96"/>
      <c r="GU766" s="96"/>
      <c r="GV766" s="51"/>
      <c r="GW766" s="51"/>
      <c r="GX766" s="51"/>
      <c r="GY766" s="51"/>
    </row>
    <row r="767" spans="194:207" ht="12.75">
      <c r="GL767" s="51"/>
      <c r="GM767" s="51"/>
      <c r="GN767" s="51"/>
      <c r="GO767" s="51"/>
      <c r="GP767" s="51"/>
      <c r="GQ767" s="57"/>
      <c r="GR767" s="51"/>
      <c r="GS767" s="51"/>
      <c r="GT767" s="96"/>
      <c r="GU767" s="96"/>
      <c r="GV767" s="51"/>
      <c r="GW767" s="51"/>
      <c r="GX767" s="51"/>
      <c r="GY767" s="51"/>
    </row>
    <row r="768" spans="194:207" ht="12.75">
      <c r="GL768" s="51"/>
      <c r="GM768" s="51"/>
      <c r="GN768" s="51"/>
      <c r="GO768" s="51"/>
      <c r="GP768" s="51"/>
      <c r="GQ768" s="57"/>
      <c r="GR768" s="51"/>
      <c r="GS768" s="51"/>
      <c r="GT768" s="96"/>
      <c r="GU768" s="96"/>
      <c r="GV768" s="51"/>
      <c r="GW768" s="51"/>
      <c r="GX768" s="51"/>
      <c r="GY768" s="51"/>
    </row>
    <row r="769" spans="194:207" ht="12.75">
      <c r="GL769" s="51"/>
      <c r="GM769" s="51"/>
      <c r="GN769" s="51"/>
      <c r="GO769" s="51"/>
      <c r="GP769" s="51"/>
      <c r="GQ769" s="57"/>
      <c r="GR769" s="51"/>
      <c r="GS769" s="51"/>
      <c r="GT769" s="96"/>
      <c r="GU769" s="96"/>
      <c r="GV769" s="51"/>
      <c r="GW769" s="51"/>
      <c r="GX769" s="51"/>
      <c r="GY769" s="51"/>
    </row>
    <row r="770" spans="194:207" ht="12.75">
      <c r="GL770" s="51"/>
      <c r="GM770" s="51"/>
      <c r="GN770" s="51"/>
      <c r="GO770" s="51"/>
      <c r="GP770" s="51"/>
      <c r="GQ770" s="57"/>
      <c r="GR770" s="51"/>
      <c r="GS770" s="51"/>
      <c r="GT770" s="96"/>
      <c r="GU770" s="96"/>
      <c r="GV770" s="51"/>
      <c r="GW770" s="51"/>
      <c r="GX770" s="51"/>
      <c r="GY770" s="51"/>
    </row>
    <row r="771" spans="194:207" ht="12.75">
      <c r="GL771" s="51"/>
      <c r="GM771" s="51"/>
      <c r="GN771" s="51"/>
      <c r="GO771" s="51"/>
      <c r="GP771" s="51"/>
      <c r="GQ771" s="57"/>
      <c r="GR771" s="51"/>
      <c r="GS771" s="51"/>
      <c r="GT771" s="96"/>
      <c r="GU771" s="96"/>
      <c r="GV771" s="51"/>
      <c r="GW771" s="51"/>
      <c r="GX771" s="51"/>
      <c r="GY771" s="51"/>
    </row>
    <row r="772" spans="194:207" ht="12.75">
      <c r="GL772" s="51"/>
      <c r="GM772" s="51"/>
      <c r="GN772" s="51"/>
      <c r="GO772" s="51"/>
      <c r="GP772" s="51"/>
      <c r="GQ772" s="57"/>
      <c r="GR772" s="51"/>
      <c r="GS772" s="51"/>
      <c r="GT772" s="96"/>
      <c r="GU772" s="96"/>
      <c r="GV772" s="51"/>
      <c r="GW772" s="51"/>
      <c r="GX772" s="51"/>
      <c r="GY772" s="51"/>
    </row>
    <row r="773" spans="194:207" ht="12.75">
      <c r="GL773" s="51"/>
      <c r="GM773" s="51"/>
      <c r="GN773" s="51"/>
      <c r="GO773" s="51"/>
      <c r="GP773" s="51"/>
      <c r="GQ773" s="57"/>
      <c r="GR773" s="51"/>
      <c r="GS773" s="51"/>
      <c r="GT773" s="96"/>
      <c r="GU773" s="96"/>
      <c r="GV773" s="51"/>
      <c r="GW773" s="51"/>
      <c r="GX773" s="51"/>
      <c r="GY773" s="51"/>
    </row>
    <row r="774" spans="194:207" ht="12.75">
      <c r="GL774" s="51"/>
      <c r="GM774" s="51"/>
      <c r="GN774" s="51"/>
      <c r="GO774" s="51"/>
      <c r="GP774" s="51"/>
      <c r="GQ774" s="57"/>
      <c r="GR774" s="51"/>
      <c r="GS774" s="51"/>
      <c r="GT774" s="96"/>
      <c r="GU774" s="96"/>
      <c r="GV774" s="51"/>
      <c r="GW774" s="51"/>
      <c r="GX774" s="51"/>
      <c r="GY774" s="51"/>
    </row>
    <row r="775" spans="194:207" ht="12.75">
      <c r="GL775" s="51"/>
      <c r="GM775" s="51"/>
      <c r="GN775" s="51"/>
      <c r="GO775" s="51"/>
      <c r="GP775" s="51"/>
      <c r="GQ775" s="57"/>
      <c r="GR775" s="51"/>
      <c r="GS775" s="51"/>
      <c r="GT775" s="96"/>
      <c r="GU775" s="96"/>
      <c r="GV775" s="51"/>
      <c r="GW775" s="51"/>
      <c r="GX775" s="51"/>
      <c r="GY775" s="51"/>
    </row>
    <row r="776" spans="194:207" ht="12.75">
      <c r="GL776" s="51"/>
      <c r="GM776" s="51"/>
      <c r="GN776" s="51"/>
      <c r="GO776" s="51"/>
      <c r="GP776" s="51"/>
      <c r="GQ776" s="57"/>
      <c r="GR776" s="51"/>
      <c r="GS776" s="51"/>
      <c r="GT776" s="96"/>
      <c r="GU776" s="96"/>
      <c r="GV776" s="51"/>
      <c r="GW776" s="51"/>
      <c r="GX776" s="51"/>
      <c r="GY776" s="51"/>
    </row>
    <row r="777" spans="194:207" ht="12.75">
      <c r="GL777" s="51"/>
      <c r="GM777" s="51"/>
      <c r="GN777" s="51"/>
      <c r="GO777" s="51"/>
      <c r="GP777" s="51"/>
      <c r="GQ777" s="57"/>
      <c r="GR777" s="51"/>
      <c r="GS777" s="51"/>
      <c r="GT777" s="96"/>
      <c r="GU777" s="96"/>
      <c r="GV777" s="51"/>
      <c r="GW777" s="51"/>
      <c r="GX777" s="51"/>
      <c r="GY777" s="51"/>
    </row>
    <row r="778" spans="194:207" ht="12.75">
      <c r="GL778" s="51"/>
      <c r="GM778" s="51"/>
      <c r="GN778" s="51"/>
      <c r="GO778" s="51"/>
      <c r="GP778" s="51"/>
      <c r="GQ778" s="57"/>
      <c r="GR778" s="51"/>
      <c r="GS778" s="51"/>
      <c r="GT778" s="96"/>
      <c r="GU778" s="96"/>
      <c r="GV778" s="51"/>
      <c r="GW778" s="51"/>
      <c r="GX778" s="51"/>
      <c r="GY778" s="51"/>
    </row>
    <row r="779" spans="194:207" ht="12.75">
      <c r="GL779" s="51"/>
      <c r="GM779" s="51"/>
      <c r="GN779" s="51"/>
      <c r="GO779" s="51"/>
      <c r="GP779" s="51"/>
      <c r="GQ779" s="57"/>
      <c r="GR779" s="51"/>
      <c r="GS779" s="51"/>
      <c r="GT779" s="96"/>
      <c r="GU779" s="96"/>
      <c r="GV779" s="51"/>
      <c r="GW779" s="51"/>
      <c r="GX779" s="51"/>
      <c r="GY779" s="51"/>
    </row>
    <row r="780" spans="194:207" ht="12.75">
      <c r="GL780" s="51"/>
      <c r="GM780" s="51"/>
      <c r="GN780" s="51"/>
      <c r="GO780" s="51"/>
      <c r="GP780" s="51"/>
      <c r="GQ780" s="57"/>
      <c r="GR780" s="51"/>
      <c r="GS780" s="51"/>
      <c r="GT780" s="96"/>
      <c r="GU780" s="96"/>
      <c r="GV780" s="51"/>
      <c r="GW780" s="51"/>
      <c r="GX780" s="51"/>
      <c r="GY780" s="51"/>
    </row>
    <row r="781" spans="194:207" ht="12.75">
      <c r="GL781" s="51"/>
      <c r="GM781" s="51"/>
      <c r="GN781" s="51"/>
      <c r="GO781" s="51"/>
      <c r="GP781" s="51"/>
      <c r="GQ781" s="57"/>
      <c r="GR781" s="51"/>
      <c r="GS781" s="51"/>
      <c r="GT781" s="96"/>
      <c r="GU781" s="96"/>
      <c r="GV781" s="51"/>
      <c r="GW781" s="51"/>
      <c r="GX781" s="51"/>
      <c r="GY781" s="51"/>
    </row>
    <row r="782" spans="194:207" ht="12.75">
      <c r="GL782" s="51"/>
      <c r="GM782" s="51"/>
      <c r="GN782" s="51"/>
      <c r="GO782" s="51"/>
      <c r="GP782" s="51"/>
      <c r="GQ782" s="57"/>
      <c r="GR782" s="51"/>
      <c r="GS782" s="51"/>
      <c r="GT782" s="96"/>
      <c r="GU782" s="96"/>
      <c r="GV782" s="51"/>
      <c r="GW782" s="51"/>
      <c r="GX782" s="51"/>
      <c r="GY782" s="51"/>
    </row>
    <row r="783" spans="194:207" ht="12.75">
      <c r="GL783" s="51"/>
      <c r="GM783" s="51"/>
      <c r="GN783" s="51"/>
      <c r="GO783" s="51"/>
      <c r="GP783" s="51"/>
      <c r="GQ783" s="57"/>
      <c r="GR783" s="51"/>
      <c r="GS783" s="51"/>
      <c r="GT783" s="96"/>
      <c r="GU783" s="96"/>
      <c r="GV783" s="51"/>
      <c r="GW783" s="51"/>
      <c r="GX783" s="51"/>
      <c r="GY783" s="51"/>
    </row>
    <row r="784" spans="194:207" ht="12.75">
      <c r="GL784" s="51"/>
      <c r="GM784" s="51"/>
      <c r="GN784" s="51"/>
      <c r="GO784" s="51"/>
      <c r="GP784" s="51"/>
      <c r="GQ784" s="57"/>
      <c r="GR784" s="51"/>
      <c r="GS784" s="51"/>
      <c r="GT784" s="96"/>
      <c r="GU784" s="96"/>
      <c r="GV784" s="51"/>
      <c r="GW784" s="51"/>
      <c r="GX784" s="51"/>
      <c r="GY784" s="51"/>
    </row>
    <row r="785" spans="194:207" ht="12.75">
      <c r="GL785" s="51"/>
      <c r="GM785" s="51"/>
      <c r="GN785" s="51"/>
      <c r="GO785" s="51"/>
      <c r="GP785" s="51"/>
      <c r="GQ785" s="57"/>
      <c r="GR785" s="51"/>
      <c r="GS785" s="51"/>
      <c r="GT785" s="96"/>
      <c r="GU785" s="96"/>
      <c r="GV785" s="51"/>
      <c r="GW785" s="51"/>
      <c r="GX785" s="51"/>
      <c r="GY785" s="51"/>
    </row>
    <row r="786" spans="194:207" ht="12.75">
      <c r="GL786" s="51"/>
      <c r="GM786" s="51"/>
      <c r="GN786" s="51"/>
      <c r="GO786" s="51"/>
      <c r="GP786" s="51"/>
      <c r="GQ786" s="57"/>
      <c r="GR786" s="51"/>
      <c r="GS786" s="51"/>
      <c r="GT786" s="96"/>
      <c r="GU786" s="96"/>
      <c r="GV786" s="51"/>
      <c r="GW786" s="51"/>
      <c r="GX786" s="51"/>
      <c r="GY786" s="51"/>
    </row>
    <row r="787" spans="194:207" ht="12.75">
      <c r="GL787" s="51"/>
      <c r="GM787" s="51"/>
      <c r="GN787" s="51"/>
      <c r="GO787" s="51"/>
      <c r="GP787" s="51"/>
      <c r="GQ787" s="57"/>
      <c r="GR787" s="51"/>
      <c r="GS787" s="51"/>
      <c r="GT787" s="96"/>
      <c r="GU787" s="96"/>
      <c r="GV787" s="51"/>
      <c r="GW787" s="51"/>
      <c r="GX787" s="51"/>
      <c r="GY787" s="51"/>
    </row>
    <row r="788" spans="194:207" ht="12.75">
      <c r="GL788" s="51"/>
      <c r="GM788" s="51"/>
      <c r="GN788" s="51"/>
      <c r="GO788" s="51"/>
      <c r="GP788" s="51"/>
      <c r="GQ788" s="57"/>
      <c r="GR788" s="51"/>
      <c r="GS788" s="51"/>
      <c r="GT788" s="96"/>
      <c r="GU788" s="96"/>
      <c r="GV788" s="51"/>
      <c r="GW788" s="51"/>
      <c r="GX788" s="51"/>
      <c r="GY788" s="51"/>
    </row>
    <row r="789" spans="194:207" ht="12.75">
      <c r="GL789" s="51"/>
      <c r="GM789" s="51"/>
      <c r="GN789" s="51"/>
      <c r="GO789" s="51"/>
      <c r="GP789" s="51"/>
      <c r="GQ789" s="57"/>
      <c r="GR789" s="51"/>
      <c r="GS789" s="51"/>
      <c r="GT789" s="96"/>
      <c r="GU789" s="96"/>
      <c r="GV789" s="51"/>
      <c r="GW789" s="51"/>
      <c r="GX789" s="51"/>
      <c r="GY789" s="51"/>
    </row>
    <row r="790" spans="194:207" ht="12.75">
      <c r="GL790" s="51"/>
      <c r="GM790" s="51"/>
      <c r="GN790" s="51"/>
      <c r="GO790" s="51"/>
      <c r="GP790" s="51"/>
      <c r="GQ790" s="57"/>
      <c r="GR790" s="51"/>
      <c r="GS790" s="51"/>
      <c r="GT790" s="96"/>
      <c r="GU790" s="96"/>
      <c r="GV790" s="51"/>
      <c r="GW790" s="51"/>
      <c r="GX790" s="51"/>
      <c r="GY790" s="51"/>
    </row>
    <row r="791" spans="194:207" ht="12.75">
      <c r="GL791" s="51"/>
      <c r="GM791" s="51"/>
      <c r="GN791" s="51"/>
      <c r="GO791" s="51"/>
      <c r="GP791" s="51"/>
      <c r="GQ791" s="57"/>
      <c r="GR791" s="51"/>
      <c r="GS791" s="51"/>
      <c r="GT791" s="96"/>
      <c r="GU791" s="96"/>
      <c r="GV791" s="51"/>
      <c r="GW791" s="51"/>
      <c r="GX791" s="51"/>
      <c r="GY791" s="51"/>
    </row>
    <row r="792" spans="194:207" ht="12.75">
      <c r="GL792" s="51"/>
      <c r="GM792" s="51"/>
      <c r="GN792" s="51"/>
      <c r="GO792" s="51"/>
      <c r="GP792" s="51"/>
      <c r="GQ792" s="57"/>
      <c r="GR792" s="51"/>
      <c r="GS792" s="51"/>
      <c r="GT792" s="96"/>
      <c r="GU792" s="96"/>
      <c r="GV792" s="51"/>
      <c r="GW792" s="51"/>
      <c r="GX792" s="51"/>
      <c r="GY792" s="51"/>
    </row>
    <row r="793" spans="194:207" ht="12.75">
      <c r="GL793" s="51"/>
      <c r="GM793" s="51"/>
      <c r="GN793" s="51"/>
      <c r="GO793" s="51"/>
      <c r="GP793" s="51"/>
      <c r="GQ793" s="57"/>
      <c r="GR793" s="51"/>
      <c r="GS793" s="51"/>
      <c r="GT793" s="96"/>
      <c r="GU793" s="96"/>
      <c r="GV793" s="51"/>
      <c r="GW793" s="51"/>
      <c r="GX793" s="51"/>
      <c r="GY793" s="51"/>
    </row>
    <row r="794" spans="194:207" ht="12.75">
      <c r="GL794" s="51"/>
      <c r="GM794" s="51"/>
      <c r="GN794" s="51"/>
      <c r="GO794" s="51"/>
      <c r="GP794" s="51"/>
      <c r="GQ794" s="57"/>
      <c r="GR794" s="51"/>
      <c r="GS794" s="51"/>
      <c r="GT794" s="96"/>
      <c r="GU794" s="96"/>
      <c r="GV794" s="51"/>
      <c r="GW794" s="51"/>
      <c r="GX794" s="51"/>
      <c r="GY794" s="51"/>
    </row>
    <row r="795" spans="194:207" ht="12.75">
      <c r="GL795" s="51"/>
      <c r="GM795" s="51"/>
      <c r="GN795" s="51"/>
      <c r="GO795" s="51"/>
      <c r="GP795" s="51"/>
      <c r="GQ795" s="57"/>
      <c r="GR795" s="51"/>
      <c r="GS795" s="51"/>
      <c r="GT795" s="96"/>
      <c r="GU795" s="96"/>
      <c r="GV795" s="51"/>
      <c r="GW795" s="51"/>
      <c r="GX795" s="51"/>
      <c r="GY795" s="51"/>
    </row>
    <row r="796" spans="194:207" ht="12.75">
      <c r="GL796" s="51"/>
      <c r="GM796" s="51"/>
      <c r="GN796" s="51"/>
      <c r="GO796" s="51"/>
      <c r="GP796" s="51"/>
      <c r="GQ796" s="57"/>
      <c r="GR796" s="51"/>
      <c r="GS796" s="51"/>
      <c r="GT796" s="96"/>
      <c r="GU796" s="96"/>
      <c r="GV796" s="51"/>
      <c r="GW796" s="51"/>
      <c r="GX796" s="51"/>
      <c r="GY796" s="51"/>
    </row>
    <row r="797" spans="194:207" ht="12.75">
      <c r="GL797" s="51"/>
      <c r="GM797" s="51"/>
      <c r="GN797" s="51"/>
      <c r="GO797" s="51"/>
      <c r="GP797" s="51"/>
      <c r="GQ797" s="57"/>
      <c r="GR797" s="51"/>
      <c r="GS797" s="51"/>
      <c r="GT797" s="96"/>
      <c r="GU797" s="96"/>
      <c r="GV797" s="51"/>
      <c r="GW797" s="51"/>
      <c r="GX797" s="51"/>
      <c r="GY797" s="51"/>
    </row>
    <row r="798" spans="194:207" ht="12.75">
      <c r="GL798" s="51"/>
      <c r="GM798" s="51"/>
      <c r="GN798" s="51"/>
      <c r="GO798" s="51"/>
      <c r="GP798" s="51"/>
      <c r="GQ798" s="57"/>
      <c r="GR798" s="51"/>
      <c r="GS798" s="51"/>
      <c r="GT798" s="96"/>
      <c r="GU798" s="96"/>
      <c r="GV798" s="51"/>
      <c r="GW798" s="51"/>
      <c r="GX798" s="51"/>
      <c r="GY798" s="51"/>
    </row>
    <row r="799" spans="194:207" ht="12.75">
      <c r="GL799" s="51"/>
      <c r="GM799" s="51"/>
      <c r="GN799" s="51"/>
      <c r="GO799" s="51"/>
      <c r="GP799" s="51"/>
      <c r="GQ799" s="57"/>
      <c r="GR799" s="51"/>
      <c r="GS799" s="51"/>
      <c r="GT799" s="96"/>
      <c r="GU799" s="96"/>
      <c r="GV799" s="51"/>
      <c r="GW799" s="51"/>
      <c r="GX799" s="51"/>
      <c r="GY799" s="51"/>
    </row>
    <row r="800" spans="194:207" ht="12.75">
      <c r="GL800" s="51"/>
      <c r="GM800" s="51"/>
      <c r="GN800" s="51"/>
      <c r="GO800" s="51"/>
      <c r="GP800" s="51"/>
      <c r="GQ800" s="57"/>
      <c r="GR800" s="51"/>
      <c r="GS800" s="51"/>
      <c r="GT800" s="96"/>
      <c r="GU800" s="96"/>
      <c r="GV800" s="51"/>
      <c r="GW800" s="51"/>
      <c r="GX800" s="51"/>
      <c r="GY800" s="51"/>
    </row>
    <row r="801" spans="194:207" ht="12.75">
      <c r="GL801" s="51"/>
      <c r="GM801" s="51"/>
      <c r="GN801" s="51"/>
      <c r="GO801" s="51"/>
      <c r="GP801" s="51"/>
      <c r="GQ801" s="57"/>
      <c r="GR801" s="51"/>
      <c r="GS801" s="51"/>
      <c r="GT801" s="96"/>
      <c r="GU801" s="96"/>
      <c r="GV801" s="51"/>
      <c r="GW801" s="51"/>
      <c r="GX801" s="51"/>
      <c r="GY801" s="51"/>
    </row>
    <row r="802" spans="194:207" ht="12.75">
      <c r="GL802" s="51"/>
      <c r="GM802" s="51"/>
      <c r="GN802" s="51"/>
      <c r="GO802" s="51"/>
      <c r="GP802" s="51"/>
      <c r="GQ802" s="57"/>
      <c r="GR802" s="51"/>
      <c r="GS802" s="51"/>
      <c r="GT802" s="96"/>
      <c r="GU802" s="96"/>
      <c r="GV802" s="51"/>
      <c r="GW802" s="51"/>
      <c r="GX802" s="51"/>
      <c r="GY802" s="51"/>
    </row>
    <row r="803" spans="194:207" ht="12.75">
      <c r="GL803" s="51"/>
      <c r="GM803" s="51"/>
      <c r="GN803" s="51"/>
      <c r="GO803" s="51"/>
      <c r="GP803" s="51"/>
      <c r="GQ803" s="57"/>
      <c r="GR803" s="51"/>
      <c r="GS803" s="51"/>
      <c r="GT803" s="96"/>
      <c r="GU803" s="96"/>
      <c r="GV803" s="51"/>
      <c r="GW803" s="51"/>
      <c r="GX803" s="51"/>
      <c r="GY803" s="51"/>
    </row>
    <row r="804" spans="194:207" ht="12.75">
      <c r="GL804" s="51"/>
      <c r="GM804" s="51"/>
      <c r="GN804" s="51"/>
      <c r="GO804" s="51"/>
      <c r="GP804" s="51"/>
      <c r="GQ804" s="57"/>
      <c r="GR804" s="51"/>
      <c r="GS804" s="51"/>
      <c r="GT804" s="96"/>
      <c r="GU804" s="96"/>
      <c r="GV804" s="51"/>
      <c r="GW804" s="51"/>
      <c r="GX804" s="51"/>
      <c r="GY804" s="51"/>
    </row>
    <row r="805" spans="194:207" ht="12.75">
      <c r="GL805" s="51"/>
      <c r="GM805" s="51"/>
      <c r="GN805" s="51"/>
      <c r="GO805" s="51"/>
      <c r="GP805" s="51"/>
      <c r="GQ805" s="57"/>
      <c r="GR805" s="51"/>
      <c r="GS805" s="51"/>
      <c r="GT805" s="96"/>
      <c r="GU805" s="96"/>
      <c r="GV805" s="51"/>
      <c r="GW805" s="51"/>
      <c r="GX805" s="51"/>
      <c r="GY805" s="51"/>
    </row>
    <row r="806" spans="194:207" ht="12.75">
      <c r="GL806" s="51"/>
      <c r="GM806" s="51"/>
      <c r="GN806" s="51"/>
      <c r="GO806" s="51"/>
      <c r="GP806" s="51"/>
      <c r="GQ806" s="57"/>
      <c r="GR806" s="51"/>
      <c r="GS806" s="51"/>
      <c r="GT806" s="96"/>
      <c r="GU806" s="96"/>
      <c r="GV806" s="51"/>
      <c r="GW806" s="51"/>
      <c r="GX806" s="51"/>
      <c r="GY806" s="51"/>
    </row>
    <row r="807" spans="194:207" ht="12.75">
      <c r="GL807" s="51"/>
      <c r="GM807" s="51"/>
      <c r="GN807" s="51"/>
      <c r="GO807" s="51"/>
      <c r="GP807" s="51"/>
      <c r="GQ807" s="57"/>
      <c r="GR807" s="51"/>
      <c r="GS807" s="51"/>
      <c r="GT807" s="96"/>
      <c r="GU807" s="96"/>
      <c r="GV807" s="51"/>
      <c r="GW807" s="51"/>
      <c r="GX807" s="51"/>
      <c r="GY807" s="51"/>
    </row>
    <row r="808" spans="194:207" ht="12.75">
      <c r="GL808" s="51"/>
      <c r="GM808" s="51"/>
      <c r="GN808" s="51"/>
      <c r="GO808" s="51"/>
      <c r="GP808" s="51"/>
      <c r="GQ808" s="57"/>
      <c r="GR808" s="51"/>
      <c r="GS808" s="51"/>
      <c r="GT808" s="96"/>
      <c r="GU808" s="96"/>
      <c r="GV808" s="51"/>
      <c r="GW808" s="51"/>
      <c r="GX808" s="51"/>
      <c r="GY808" s="51"/>
    </row>
    <row r="809" spans="194:207" ht="12.75">
      <c r="GL809" s="51"/>
      <c r="GM809" s="51"/>
      <c r="GN809" s="51"/>
      <c r="GO809" s="51"/>
      <c r="GP809" s="51"/>
      <c r="GQ809" s="57"/>
      <c r="GR809" s="51"/>
      <c r="GS809" s="51"/>
      <c r="GT809" s="96"/>
      <c r="GU809" s="96"/>
      <c r="GV809" s="51"/>
      <c r="GW809" s="51"/>
      <c r="GX809" s="51"/>
      <c r="GY809" s="51"/>
    </row>
    <row r="810" spans="194:207" ht="12.75">
      <c r="GL810" s="51"/>
      <c r="GM810" s="51"/>
      <c r="GN810" s="51"/>
      <c r="GO810" s="51"/>
      <c r="GP810" s="51"/>
      <c r="GQ810" s="57"/>
      <c r="GR810" s="51"/>
      <c r="GS810" s="51"/>
      <c r="GT810" s="96"/>
      <c r="GU810" s="96"/>
      <c r="GV810" s="51"/>
      <c r="GW810" s="51"/>
      <c r="GX810" s="51"/>
      <c r="GY810" s="51"/>
    </row>
    <row r="811" spans="194:207" ht="12.75">
      <c r="GL811" s="51"/>
      <c r="GM811" s="51"/>
      <c r="GN811" s="51"/>
      <c r="GO811" s="51"/>
      <c r="GP811" s="51"/>
      <c r="GQ811" s="57"/>
      <c r="GR811" s="51"/>
      <c r="GS811" s="51"/>
      <c r="GT811" s="96"/>
      <c r="GU811" s="96"/>
      <c r="GV811" s="51"/>
      <c r="GW811" s="51"/>
      <c r="GX811" s="51"/>
      <c r="GY811" s="51"/>
    </row>
    <row r="812" spans="194:207" ht="12.75">
      <c r="GL812" s="51"/>
      <c r="GM812" s="51"/>
      <c r="GN812" s="51"/>
      <c r="GO812" s="51"/>
      <c r="GP812" s="51"/>
      <c r="GQ812" s="57"/>
      <c r="GR812" s="51"/>
      <c r="GS812" s="51"/>
      <c r="GT812" s="96"/>
      <c r="GU812" s="96"/>
      <c r="GV812" s="51"/>
      <c r="GW812" s="51"/>
      <c r="GX812" s="51"/>
      <c r="GY812" s="51"/>
    </row>
    <row r="813" spans="194:207" ht="12.75">
      <c r="GL813" s="51"/>
      <c r="GM813" s="51"/>
      <c r="GN813" s="51"/>
      <c r="GO813" s="51"/>
      <c r="GP813" s="51"/>
      <c r="GQ813" s="57"/>
      <c r="GR813" s="51"/>
      <c r="GS813" s="51"/>
      <c r="GT813" s="96"/>
      <c r="GU813" s="96"/>
      <c r="GV813" s="51"/>
      <c r="GW813" s="51"/>
      <c r="GX813" s="51"/>
      <c r="GY813" s="51"/>
    </row>
    <row r="814" spans="194:207" ht="12.75">
      <c r="GL814" s="51"/>
      <c r="GM814" s="51"/>
      <c r="GN814" s="51"/>
      <c r="GO814" s="51"/>
      <c r="GP814" s="51"/>
      <c r="GQ814" s="57"/>
      <c r="GR814" s="51"/>
      <c r="GS814" s="51"/>
      <c r="GT814" s="96"/>
      <c r="GU814" s="96"/>
      <c r="GV814" s="51"/>
      <c r="GW814" s="51"/>
      <c r="GX814" s="51"/>
      <c r="GY814" s="51"/>
    </row>
    <row r="815" spans="194:207" ht="12.75">
      <c r="GL815" s="51"/>
      <c r="GM815" s="51"/>
      <c r="GN815" s="51"/>
      <c r="GO815" s="51"/>
      <c r="GP815" s="51"/>
      <c r="GQ815" s="57"/>
      <c r="GR815" s="51"/>
      <c r="GS815" s="51"/>
      <c r="GT815" s="96"/>
      <c r="GU815" s="96"/>
      <c r="GV815" s="51"/>
      <c r="GW815" s="51"/>
      <c r="GX815" s="51"/>
      <c r="GY815" s="51"/>
    </row>
    <row r="816" spans="194:207" ht="12.75">
      <c r="GL816" s="51"/>
      <c r="GM816" s="51"/>
      <c r="GN816" s="51"/>
      <c r="GO816" s="51"/>
      <c r="GP816" s="51"/>
      <c r="GQ816" s="57"/>
      <c r="GR816" s="51"/>
      <c r="GS816" s="51"/>
      <c r="GT816" s="96"/>
      <c r="GU816" s="96"/>
      <c r="GV816" s="51"/>
      <c r="GW816" s="51"/>
      <c r="GX816" s="51"/>
      <c r="GY816" s="51"/>
    </row>
    <row r="817" spans="194:207" ht="12.75">
      <c r="GL817" s="51"/>
      <c r="GM817" s="51"/>
      <c r="GN817" s="51"/>
      <c r="GO817" s="51"/>
      <c r="GP817" s="51"/>
      <c r="GQ817" s="57"/>
      <c r="GR817" s="51"/>
      <c r="GS817" s="51"/>
      <c r="GT817" s="96"/>
      <c r="GU817" s="96"/>
      <c r="GV817" s="51"/>
      <c r="GW817" s="51"/>
      <c r="GX817" s="51"/>
      <c r="GY817" s="51"/>
    </row>
    <row r="818" spans="194:207" ht="12.75">
      <c r="GL818" s="51"/>
      <c r="GM818" s="51"/>
      <c r="GN818" s="51"/>
      <c r="GO818" s="51"/>
      <c r="GP818" s="51"/>
      <c r="GQ818" s="57"/>
      <c r="GR818" s="51"/>
      <c r="GS818" s="51"/>
      <c r="GT818" s="96"/>
      <c r="GU818" s="96"/>
      <c r="GV818" s="51"/>
      <c r="GW818" s="51"/>
      <c r="GX818" s="51"/>
      <c r="GY818" s="51"/>
    </row>
    <row r="819" spans="194:207" ht="12.75">
      <c r="GL819" s="51"/>
      <c r="GM819" s="51"/>
      <c r="GN819" s="51"/>
      <c r="GO819" s="51"/>
      <c r="GP819" s="51"/>
      <c r="GQ819" s="57"/>
      <c r="GR819" s="51"/>
      <c r="GS819" s="51"/>
      <c r="GT819" s="96"/>
      <c r="GU819" s="96"/>
      <c r="GV819" s="51"/>
      <c r="GW819" s="51"/>
      <c r="GX819" s="51"/>
      <c r="GY819" s="51"/>
    </row>
    <row r="820" spans="194:207" ht="12.75">
      <c r="GL820" s="51"/>
      <c r="GM820" s="51"/>
      <c r="GN820" s="51"/>
      <c r="GO820" s="51"/>
      <c r="GP820" s="51"/>
      <c r="GQ820" s="57"/>
      <c r="GR820" s="51"/>
      <c r="GS820" s="51"/>
      <c r="GT820" s="96"/>
      <c r="GU820" s="96"/>
      <c r="GV820" s="51"/>
      <c r="GW820" s="51"/>
      <c r="GX820" s="51"/>
      <c r="GY820" s="51"/>
    </row>
    <row r="821" spans="194:207" ht="12.75">
      <c r="GL821" s="51"/>
      <c r="GM821" s="51"/>
      <c r="GN821" s="51"/>
      <c r="GO821" s="51"/>
      <c r="GP821" s="51"/>
      <c r="GQ821" s="57"/>
      <c r="GR821" s="51"/>
      <c r="GS821" s="51"/>
      <c r="GT821" s="96"/>
      <c r="GU821" s="96"/>
      <c r="GV821" s="51"/>
      <c r="GW821" s="51"/>
      <c r="GX821" s="51"/>
      <c r="GY821" s="51"/>
    </row>
    <row r="822" spans="194:207" ht="12.75">
      <c r="GL822" s="51"/>
      <c r="GM822" s="51"/>
      <c r="GN822" s="51"/>
      <c r="GO822" s="51"/>
      <c r="GP822" s="51"/>
      <c r="GQ822" s="57"/>
      <c r="GR822" s="51"/>
      <c r="GS822" s="51"/>
      <c r="GT822" s="96"/>
      <c r="GU822" s="96"/>
      <c r="GV822" s="51"/>
      <c r="GW822" s="51"/>
      <c r="GX822" s="51"/>
      <c r="GY822" s="51"/>
    </row>
    <row r="823" spans="194:207" ht="12.75">
      <c r="GL823" s="51"/>
      <c r="GM823" s="51"/>
      <c r="GN823" s="51"/>
      <c r="GO823" s="51"/>
      <c r="GP823" s="51"/>
      <c r="GQ823" s="57"/>
      <c r="GR823" s="51"/>
      <c r="GS823" s="51"/>
      <c r="GT823" s="96"/>
      <c r="GU823" s="96"/>
      <c r="GV823" s="51"/>
      <c r="GW823" s="51"/>
      <c r="GX823" s="51"/>
      <c r="GY823" s="51"/>
    </row>
    <row r="824" spans="194:207" ht="12.75">
      <c r="GL824" s="51"/>
      <c r="GM824" s="51"/>
      <c r="GN824" s="51"/>
      <c r="GO824" s="51"/>
      <c r="GP824" s="51"/>
      <c r="GQ824" s="57"/>
      <c r="GR824" s="51"/>
      <c r="GS824" s="51"/>
      <c r="GT824" s="96"/>
      <c r="GU824" s="96"/>
      <c r="GV824" s="51"/>
      <c r="GW824" s="51"/>
      <c r="GX824" s="51"/>
      <c r="GY824" s="51"/>
    </row>
    <row r="825" spans="194:207" ht="12.75">
      <c r="GL825" s="51"/>
      <c r="GM825" s="51"/>
      <c r="GN825" s="51"/>
      <c r="GO825" s="51"/>
      <c r="GP825" s="51"/>
      <c r="GQ825" s="57"/>
      <c r="GR825" s="51"/>
      <c r="GS825" s="51"/>
      <c r="GT825" s="96"/>
      <c r="GU825" s="96"/>
      <c r="GV825" s="51"/>
      <c r="GW825" s="51"/>
      <c r="GX825" s="51"/>
      <c r="GY825" s="51"/>
    </row>
    <row r="826" spans="194:207" ht="12.75">
      <c r="GL826" s="51"/>
      <c r="GM826" s="51"/>
      <c r="GN826" s="51"/>
      <c r="GO826" s="51"/>
      <c r="GP826" s="51"/>
      <c r="GQ826" s="57"/>
      <c r="GR826" s="51"/>
      <c r="GS826" s="51"/>
      <c r="GT826" s="96"/>
      <c r="GU826" s="96"/>
      <c r="GV826" s="51"/>
      <c r="GW826" s="51"/>
      <c r="GX826" s="51"/>
      <c r="GY826" s="51"/>
    </row>
    <row r="827" spans="194:207" ht="12.75">
      <c r="GL827" s="51"/>
      <c r="GM827" s="51"/>
      <c r="GN827" s="51"/>
      <c r="GO827" s="51"/>
      <c r="GP827" s="51"/>
      <c r="GQ827" s="57"/>
      <c r="GR827" s="51"/>
      <c r="GS827" s="51"/>
      <c r="GT827" s="96"/>
      <c r="GU827" s="96"/>
      <c r="GV827" s="51"/>
      <c r="GW827" s="51"/>
      <c r="GX827" s="51"/>
      <c r="GY827" s="51"/>
    </row>
    <row r="828" spans="194:207" ht="12.75">
      <c r="GL828" s="51"/>
      <c r="GM828" s="51"/>
      <c r="GN828" s="51"/>
      <c r="GO828" s="51"/>
      <c r="GP828" s="51"/>
      <c r="GQ828" s="57"/>
      <c r="GR828" s="51"/>
      <c r="GS828" s="51"/>
      <c r="GT828" s="96"/>
      <c r="GU828" s="96"/>
      <c r="GV828" s="51"/>
      <c r="GW828" s="51"/>
      <c r="GX828" s="51"/>
      <c r="GY828" s="51"/>
    </row>
    <row r="829" spans="194:207" ht="12.75">
      <c r="GL829" s="51"/>
      <c r="GM829" s="51"/>
      <c r="GN829" s="51"/>
      <c r="GO829" s="51"/>
      <c r="GP829" s="51"/>
      <c r="GQ829" s="57"/>
      <c r="GR829" s="51"/>
      <c r="GS829" s="51"/>
      <c r="GT829" s="96"/>
      <c r="GU829" s="96"/>
      <c r="GV829" s="51"/>
      <c r="GW829" s="51"/>
      <c r="GX829" s="51"/>
      <c r="GY829" s="51"/>
    </row>
    <row r="830" spans="194:207" ht="12.75">
      <c r="GL830" s="51"/>
      <c r="GM830" s="51"/>
      <c r="GN830" s="51"/>
      <c r="GO830" s="51"/>
      <c r="GP830" s="51"/>
      <c r="GQ830" s="57"/>
      <c r="GR830" s="51"/>
      <c r="GS830" s="51"/>
      <c r="GT830" s="96"/>
      <c r="GU830" s="96"/>
      <c r="GV830" s="51"/>
      <c r="GW830" s="51"/>
      <c r="GX830" s="51"/>
      <c r="GY830" s="51"/>
    </row>
    <row r="831" spans="194:207" ht="12.75">
      <c r="GL831" s="51"/>
      <c r="GM831" s="51"/>
      <c r="GN831" s="51"/>
      <c r="GO831" s="51"/>
      <c r="GP831" s="51"/>
      <c r="GQ831" s="57"/>
      <c r="GR831" s="51"/>
      <c r="GS831" s="51"/>
      <c r="GT831" s="96"/>
      <c r="GU831" s="96"/>
      <c r="GV831" s="51"/>
      <c r="GW831" s="51"/>
      <c r="GX831" s="51"/>
      <c r="GY831" s="51"/>
    </row>
    <row r="832" spans="194:207" ht="12.75">
      <c r="GL832" s="51"/>
      <c r="GM832" s="51"/>
      <c r="GN832" s="51"/>
      <c r="GO832" s="51"/>
      <c r="GP832" s="51"/>
      <c r="GQ832" s="57"/>
      <c r="GR832" s="51"/>
      <c r="GS832" s="51"/>
      <c r="GT832" s="96"/>
      <c r="GU832" s="96"/>
      <c r="GV832" s="51"/>
      <c r="GW832" s="51"/>
      <c r="GX832" s="51"/>
      <c r="GY832" s="51"/>
    </row>
    <row r="833" spans="194:207" ht="12.75">
      <c r="GL833" s="51"/>
      <c r="GM833" s="51"/>
      <c r="GN833" s="51"/>
      <c r="GO833" s="51"/>
      <c r="GP833" s="51"/>
      <c r="GQ833" s="57"/>
      <c r="GR833" s="51"/>
      <c r="GS833" s="51"/>
      <c r="GT833" s="96"/>
      <c r="GU833" s="96"/>
      <c r="GV833" s="51"/>
      <c r="GW833" s="51"/>
      <c r="GX833" s="51"/>
      <c r="GY833" s="51"/>
    </row>
    <row r="834" spans="194:207" ht="12.75">
      <c r="GL834" s="51"/>
      <c r="GM834" s="51"/>
      <c r="GN834" s="51"/>
      <c r="GO834" s="51"/>
      <c r="GP834" s="51"/>
      <c r="GQ834" s="57"/>
      <c r="GR834" s="51"/>
      <c r="GS834" s="51"/>
      <c r="GT834" s="96"/>
      <c r="GU834" s="96"/>
      <c r="GV834" s="51"/>
      <c r="GW834" s="51"/>
      <c r="GX834" s="51"/>
      <c r="GY834" s="51"/>
    </row>
    <row r="835" spans="194:207" ht="12.75">
      <c r="GL835" s="51"/>
      <c r="GM835" s="51"/>
      <c r="GN835" s="51"/>
      <c r="GO835" s="51"/>
      <c r="GP835" s="51"/>
      <c r="GQ835" s="57"/>
      <c r="GR835" s="51"/>
      <c r="GS835" s="51"/>
      <c r="GT835" s="96"/>
      <c r="GU835" s="96"/>
      <c r="GV835" s="51"/>
      <c r="GW835" s="51"/>
      <c r="GX835" s="51"/>
      <c r="GY835" s="51"/>
    </row>
    <row r="836" spans="194:207" ht="12.75">
      <c r="GL836" s="51"/>
      <c r="GM836" s="51"/>
      <c r="GN836" s="51"/>
      <c r="GO836" s="51"/>
      <c r="GP836" s="51"/>
      <c r="GQ836" s="57"/>
      <c r="GR836" s="51"/>
      <c r="GS836" s="51"/>
      <c r="GT836" s="96"/>
      <c r="GU836" s="96"/>
      <c r="GV836" s="51"/>
      <c r="GW836" s="51"/>
      <c r="GX836" s="51"/>
      <c r="GY836" s="51"/>
    </row>
    <row r="837" spans="194:207" ht="12.75">
      <c r="GL837" s="51"/>
      <c r="GM837" s="51"/>
      <c r="GN837" s="51"/>
      <c r="GO837" s="51"/>
      <c r="GP837" s="51"/>
      <c r="GQ837" s="57"/>
      <c r="GR837" s="51"/>
      <c r="GS837" s="51"/>
      <c r="GT837" s="96"/>
      <c r="GU837" s="96"/>
      <c r="GV837" s="51"/>
      <c r="GW837" s="51"/>
      <c r="GX837" s="51"/>
      <c r="GY837" s="51"/>
    </row>
    <row r="838" spans="194:207" ht="12.75">
      <c r="GL838" s="51"/>
      <c r="GM838" s="51"/>
      <c r="GN838" s="51"/>
      <c r="GO838" s="51"/>
      <c r="GP838" s="51"/>
      <c r="GQ838" s="57"/>
      <c r="GR838" s="51"/>
      <c r="GS838" s="51"/>
      <c r="GT838" s="96"/>
      <c r="GU838" s="96"/>
      <c r="GV838" s="51"/>
      <c r="GW838" s="51"/>
      <c r="GX838" s="51"/>
      <c r="GY838" s="51"/>
    </row>
    <row r="839" spans="194:207" ht="12.75">
      <c r="GL839" s="51"/>
      <c r="GM839" s="51"/>
      <c r="GN839" s="51"/>
      <c r="GO839" s="51"/>
      <c r="GP839" s="51"/>
      <c r="GQ839" s="57"/>
      <c r="GR839" s="51"/>
      <c r="GS839" s="51"/>
      <c r="GT839" s="96"/>
      <c r="GU839" s="96"/>
      <c r="GV839" s="51"/>
      <c r="GW839" s="51"/>
      <c r="GX839" s="51"/>
      <c r="GY839" s="51"/>
    </row>
    <row r="840" spans="194:207" ht="12.75">
      <c r="GL840" s="51"/>
      <c r="GM840" s="51"/>
      <c r="GN840" s="51"/>
      <c r="GO840" s="51"/>
      <c r="GP840" s="51"/>
      <c r="GQ840" s="57"/>
      <c r="GR840" s="51"/>
      <c r="GS840" s="51"/>
      <c r="GT840" s="96"/>
      <c r="GU840" s="96"/>
      <c r="GV840" s="51"/>
      <c r="GW840" s="51"/>
      <c r="GX840" s="51"/>
      <c r="GY840" s="51"/>
    </row>
    <row r="841" spans="194:207" ht="12.75">
      <c r="GL841" s="51"/>
      <c r="GM841" s="51"/>
      <c r="GN841" s="51"/>
      <c r="GO841" s="51"/>
      <c r="GP841" s="51"/>
      <c r="GQ841" s="57"/>
      <c r="GR841" s="51"/>
      <c r="GS841" s="51"/>
      <c r="GT841" s="96"/>
      <c r="GU841" s="96"/>
      <c r="GV841" s="51"/>
      <c r="GW841" s="51"/>
      <c r="GX841" s="51"/>
      <c r="GY841" s="51"/>
    </row>
    <row r="842" spans="194:207" ht="12.75">
      <c r="GL842" s="51"/>
      <c r="GM842" s="51"/>
      <c r="GN842" s="51"/>
      <c r="GO842" s="51"/>
      <c r="GP842" s="51"/>
      <c r="GQ842" s="57"/>
      <c r="GR842" s="51"/>
      <c r="GS842" s="51"/>
      <c r="GT842" s="96"/>
      <c r="GU842" s="96"/>
      <c r="GV842" s="51"/>
      <c r="GW842" s="51"/>
      <c r="GX842" s="51"/>
      <c r="GY842" s="51"/>
    </row>
    <row r="843" spans="194:207" ht="12.75">
      <c r="GL843" s="51"/>
      <c r="GM843" s="51"/>
      <c r="GN843" s="51"/>
      <c r="GO843" s="51"/>
      <c r="GP843" s="51"/>
      <c r="GQ843" s="57"/>
      <c r="GR843" s="51"/>
      <c r="GS843" s="51"/>
      <c r="GT843" s="96"/>
      <c r="GU843" s="96"/>
      <c r="GV843" s="51"/>
      <c r="GW843" s="51"/>
      <c r="GX843" s="51"/>
      <c r="GY843" s="51"/>
    </row>
    <row r="844" spans="194:207" ht="12.75">
      <c r="GL844" s="51"/>
      <c r="GM844" s="51"/>
      <c r="GN844" s="51"/>
      <c r="GO844" s="51"/>
      <c r="GP844" s="51"/>
      <c r="GQ844" s="57"/>
      <c r="GR844" s="51"/>
      <c r="GS844" s="51"/>
      <c r="GT844" s="96"/>
      <c r="GU844" s="96"/>
      <c r="GV844" s="51"/>
      <c r="GW844" s="51"/>
      <c r="GX844" s="51"/>
      <c r="GY844" s="51"/>
    </row>
    <row r="845" spans="194:207" ht="12.75">
      <c r="GL845" s="51"/>
      <c r="GM845" s="51"/>
      <c r="GN845" s="51"/>
      <c r="GO845" s="51"/>
      <c r="GP845" s="51"/>
      <c r="GQ845" s="57"/>
      <c r="GR845" s="51"/>
      <c r="GS845" s="51"/>
      <c r="GT845" s="96"/>
      <c r="GU845" s="96"/>
      <c r="GV845" s="51"/>
      <c r="GW845" s="51"/>
      <c r="GX845" s="51"/>
      <c r="GY845" s="51"/>
    </row>
    <row r="846" spans="194:207" ht="12.75">
      <c r="GL846" s="51"/>
      <c r="GM846" s="51"/>
      <c r="GN846" s="51"/>
      <c r="GO846" s="51"/>
      <c r="GP846" s="51"/>
      <c r="GQ846" s="57"/>
      <c r="GR846" s="51"/>
      <c r="GS846" s="51"/>
      <c r="GT846" s="96"/>
      <c r="GU846" s="96"/>
      <c r="GV846" s="51"/>
      <c r="GW846" s="51"/>
      <c r="GX846" s="51"/>
      <c r="GY846" s="51"/>
    </row>
    <row r="847" spans="194:207" ht="12.75">
      <c r="GL847" s="51"/>
      <c r="GM847" s="51"/>
      <c r="GN847" s="51"/>
      <c r="GO847" s="51"/>
      <c r="GP847" s="51"/>
      <c r="GQ847" s="57"/>
      <c r="GR847" s="51"/>
      <c r="GS847" s="51"/>
      <c r="GT847" s="96"/>
      <c r="GU847" s="96"/>
      <c r="GV847" s="51"/>
      <c r="GW847" s="51"/>
      <c r="GX847" s="51"/>
      <c r="GY847" s="51"/>
    </row>
    <row r="848" spans="194:207" ht="12.75">
      <c r="GL848" s="51"/>
      <c r="GM848" s="51"/>
      <c r="GN848" s="51"/>
      <c r="GO848" s="51"/>
      <c r="GP848" s="51"/>
      <c r="GQ848" s="57"/>
      <c r="GR848" s="51"/>
      <c r="GS848" s="51"/>
      <c r="GT848" s="96"/>
      <c r="GU848" s="96"/>
      <c r="GV848" s="51"/>
      <c r="GW848" s="51"/>
      <c r="GX848" s="51"/>
      <c r="GY848" s="51"/>
    </row>
    <row r="849" spans="194:207" ht="12.75">
      <c r="GL849" s="51"/>
      <c r="GM849" s="51"/>
      <c r="GN849" s="51"/>
      <c r="GO849" s="51"/>
      <c r="GP849" s="51"/>
      <c r="GQ849" s="57"/>
      <c r="GR849" s="51"/>
      <c r="GS849" s="51"/>
      <c r="GT849" s="96"/>
      <c r="GU849" s="96"/>
      <c r="GV849" s="51"/>
      <c r="GW849" s="51"/>
      <c r="GX849" s="51"/>
      <c r="GY849" s="51"/>
    </row>
    <row r="850" spans="194:207" ht="12.75">
      <c r="GL850" s="51"/>
      <c r="GM850" s="51"/>
      <c r="GN850" s="51"/>
      <c r="GO850" s="51"/>
      <c r="GP850" s="51"/>
      <c r="GQ850" s="57"/>
      <c r="GR850" s="51"/>
      <c r="GS850" s="51"/>
      <c r="GT850" s="96"/>
      <c r="GU850" s="96"/>
      <c r="GV850" s="51"/>
      <c r="GW850" s="51"/>
      <c r="GX850" s="51"/>
      <c r="GY850" s="51"/>
    </row>
    <row r="851" spans="194:207" ht="12.75">
      <c r="GL851" s="51"/>
      <c r="GM851" s="51"/>
      <c r="GN851" s="51"/>
      <c r="GO851" s="51"/>
      <c r="GP851" s="51"/>
      <c r="GQ851" s="57"/>
      <c r="GR851" s="51"/>
      <c r="GS851" s="51"/>
      <c r="GT851" s="96"/>
      <c r="GU851" s="96"/>
      <c r="GV851" s="51"/>
      <c r="GW851" s="51"/>
      <c r="GX851" s="51"/>
      <c r="GY851" s="51"/>
    </row>
    <row r="852" spans="194:207" ht="12.75">
      <c r="GL852" s="51"/>
      <c r="GM852" s="51"/>
      <c r="GN852" s="51"/>
      <c r="GO852" s="51"/>
      <c r="GP852" s="51"/>
      <c r="GQ852" s="57"/>
      <c r="GR852" s="51"/>
      <c r="GS852" s="51"/>
      <c r="GT852" s="96"/>
      <c r="GU852" s="96"/>
      <c r="GV852" s="51"/>
      <c r="GW852" s="51"/>
      <c r="GX852" s="51"/>
      <c r="GY852" s="51"/>
    </row>
    <row r="853" spans="194:207" ht="12.75">
      <c r="GL853" s="51"/>
      <c r="GM853" s="51"/>
      <c r="GN853" s="51"/>
      <c r="GO853" s="51"/>
      <c r="GP853" s="51"/>
      <c r="GQ853" s="57"/>
      <c r="GR853" s="51"/>
      <c r="GS853" s="51"/>
      <c r="GT853" s="96"/>
      <c r="GU853" s="96"/>
      <c r="GV853" s="51"/>
      <c r="GW853" s="51"/>
      <c r="GX853" s="51"/>
      <c r="GY853" s="51"/>
    </row>
    <row r="854" spans="194:207" ht="12.75">
      <c r="GL854" s="51"/>
      <c r="GM854" s="51"/>
      <c r="GN854" s="51"/>
      <c r="GO854" s="51"/>
      <c r="GP854" s="51"/>
      <c r="GQ854" s="57"/>
      <c r="GR854" s="51"/>
      <c r="GS854" s="51"/>
      <c r="GT854" s="96"/>
      <c r="GU854" s="96"/>
      <c r="GV854" s="51"/>
      <c r="GW854" s="51"/>
      <c r="GX854" s="51"/>
      <c r="GY854" s="51"/>
    </row>
    <row r="855" spans="194:207" ht="12.75">
      <c r="GL855" s="51"/>
      <c r="GM855" s="51"/>
      <c r="GN855" s="51"/>
      <c r="GO855" s="51"/>
      <c r="GP855" s="51"/>
      <c r="GQ855" s="57"/>
      <c r="GR855" s="51"/>
      <c r="GS855" s="51"/>
      <c r="GT855" s="96"/>
      <c r="GU855" s="96"/>
      <c r="GV855" s="51"/>
      <c r="GW855" s="51"/>
      <c r="GX855" s="51"/>
      <c r="GY855" s="51"/>
    </row>
    <row r="856" spans="194:207" ht="12.75">
      <c r="GL856" s="51"/>
      <c r="GM856" s="51"/>
      <c r="GN856" s="51"/>
      <c r="GO856" s="51"/>
      <c r="GP856" s="51"/>
      <c r="GQ856" s="57"/>
      <c r="GR856" s="51"/>
      <c r="GS856" s="51"/>
      <c r="GT856" s="96"/>
      <c r="GU856" s="96"/>
      <c r="GV856" s="51"/>
      <c r="GW856" s="51"/>
      <c r="GX856" s="51"/>
      <c r="GY856" s="51"/>
    </row>
    <row r="857" spans="194:207" ht="12.75">
      <c r="GL857" s="51"/>
      <c r="GM857" s="51"/>
      <c r="GN857" s="51"/>
      <c r="GO857" s="51"/>
      <c r="GP857" s="51"/>
      <c r="GQ857" s="57"/>
      <c r="GR857" s="51"/>
      <c r="GS857" s="51"/>
      <c r="GT857" s="96"/>
      <c r="GU857" s="96"/>
      <c r="GV857" s="51"/>
      <c r="GW857" s="51"/>
      <c r="GX857" s="51"/>
      <c r="GY857" s="51"/>
    </row>
    <row r="858" spans="194:207" ht="12.75">
      <c r="GL858" s="51"/>
      <c r="GM858" s="51"/>
      <c r="GN858" s="51"/>
      <c r="GO858" s="51"/>
      <c r="GP858" s="51"/>
      <c r="GQ858" s="57"/>
      <c r="GR858" s="51"/>
      <c r="GS858" s="51"/>
      <c r="GT858" s="96"/>
      <c r="GU858" s="96"/>
      <c r="GV858" s="51"/>
      <c r="GW858" s="51"/>
      <c r="GX858" s="51"/>
      <c r="GY858" s="51"/>
    </row>
    <row r="859" spans="194:207" ht="12.75">
      <c r="GL859" s="51"/>
      <c r="GM859" s="51"/>
      <c r="GN859" s="51"/>
      <c r="GO859" s="51"/>
      <c r="GP859" s="51"/>
      <c r="GQ859" s="57"/>
      <c r="GR859" s="51"/>
      <c r="GS859" s="51"/>
      <c r="GT859" s="96"/>
      <c r="GU859" s="96"/>
      <c r="GV859" s="51"/>
      <c r="GW859" s="51"/>
      <c r="GX859" s="51"/>
      <c r="GY859" s="51"/>
    </row>
    <row r="860" spans="194:207" ht="12.75">
      <c r="GL860" s="51"/>
      <c r="GM860" s="51"/>
      <c r="GN860" s="51"/>
      <c r="GO860" s="51"/>
      <c r="GP860" s="51"/>
      <c r="GQ860" s="57"/>
      <c r="GR860" s="51"/>
      <c r="GS860" s="51"/>
      <c r="GT860" s="96"/>
      <c r="GU860" s="96"/>
      <c r="GV860" s="51"/>
      <c r="GW860" s="51"/>
      <c r="GX860" s="51"/>
      <c r="GY860" s="51"/>
    </row>
    <row r="861" spans="194:207" ht="12.75">
      <c r="GL861" s="51"/>
      <c r="GM861" s="51"/>
      <c r="GN861" s="51"/>
      <c r="GO861" s="51"/>
      <c r="GP861" s="51"/>
      <c r="GQ861" s="57"/>
      <c r="GR861" s="51"/>
      <c r="GS861" s="51"/>
      <c r="GT861" s="96"/>
      <c r="GU861" s="96"/>
      <c r="GV861" s="51"/>
      <c r="GW861" s="51"/>
      <c r="GX861" s="51"/>
      <c r="GY861" s="51"/>
    </row>
    <row r="862" spans="194:207" ht="12.75">
      <c r="GL862" s="51"/>
      <c r="GM862" s="51"/>
      <c r="GN862" s="51"/>
      <c r="GO862" s="51"/>
      <c r="GP862" s="51"/>
      <c r="GQ862" s="57"/>
      <c r="GR862" s="51"/>
      <c r="GS862" s="51"/>
      <c r="GT862" s="96"/>
      <c r="GU862" s="96"/>
      <c r="GV862" s="51"/>
      <c r="GW862" s="51"/>
      <c r="GX862" s="51"/>
      <c r="GY862" s="51"/>
    </row>
    <row r="863" spans="194:207" ht="12.75">
      <c r="GL863" s="51"/>
      <c r="GM863" s="51"/>
      <c r="GN863" s="51"/>
      <c r="GO863" s="51"/>
      <c r="GP863" s="51"/>
      <c r="GQ863" s="57"/>
      <c r="GR863" s="51"/>
      <c r="GS863" s="51"/>
      <c r="GT863" s="96"/>
      <c r="GU863" s="96"/>
      <c r="GV863" s="51"/>
      <c r="GW863" s="51"/>
      <c r="GX863" s="51"/>
      <c r="GY863" s="51"/>
    </row>
    <row r="864" spans="194:207" ht="12.75">
      <c r="GL864" s="51"/>
      <c r="GM864" s="51"/>
      <c r="GN864" s="51"/>
      <c r="GO864" s="51"/>
      <c r="GP864" s="51"/>
      <c r="GQ864" s="57"/>
      <c r="GR864" s="51"/>
      <c r="GS864" s="51"/>
      <c r="GT864" s="96"/>
      <c r="GU864" s="96"/>
      <c r="GV864" s="51"/>
      <c r="GW864" s="51"/>
      <c r="GX864" s="51"/>
      <c r="GY864" s="51"/>
    </row>
    <row r="865" spans="194:207" ht="12.75">
      <c r="GL865" s="51"/>
      <c r="GM865" s="51"/>
      <c r="GN865" s="51"/>
      <c r="GO865" s="51"/>
      <c r="GP865" s="51"/>
      <c r="GQ865" s="57"/>
      <c r="GR865" s="51"/>
      <c r="GS865" s="51"/>
      <c r="GT865" s="96"/>
      <c r="GU865" s="96"/>
      <c r="GV865" s="51"/>
      <c r="GW865" s="51"/>
      <c r="GX865" s="51"/>
      <c r="GY865" s="51"/>
    </row>
    <row r="866" spans="194:207" ht="12.75">
      <c r="GL866" s="51"/>
      <c r="GM866" s="51"/>
      <c r="GN866" s="51"/>
      <c r="GO866" s="51"/>
      <c r="GP866" s="51"/>
      <c r="GQ866" s="57"/>
      <c r="GR866" s="51"/>
      <c r="GS866" s="51"/>
      <c r="GT866" s="96"/>
      <c r="GU866" s="96"/>
      <c r="GV866" s="51"/>
      <c r="GW866" s="51"/>
      <c r="GX866" s="51"/>
      <c r="GY866" s="51"/>
    </row>
    <row r="867" spans="194:207" ht="12.75">
      <c r="GL867" s="51"/>
      <c r="GM867" s="51"/>
      <c r="GN867" s="51"/>
      <c r="GO867" s="51"/>
      <c r="GP867" s="51"/>
      <c r="GQ867" s="57"/>
      <c r="GR867" s="51"/>
      <c r="GS867" s="51"/>
      <c r="GT867" s="96"/>
      <c r="GU867" s="96"/>
      <c r="GV867" s="51"/>
      <c r="GW867" s="51"/>
      <c r="GX867" s="51"/>
      <c r="GY867" s="51"/>
    </row>
    <row r="868" spans="194:207" ht="12.75">
      <c r="GL868" s="51"/>
      <c r="GM868" s="51"/>
      <c r="GN868" s="51"/>
      <c r="GO868" s="51"/>
      <c r="GP868" s="51"/>
      <c r="GQ868" s="57"/>
      <c r="GR868" s="51"/>
      <c r="GS868" s="51"/>
      <c r="GT868" s="96"/>
      <c r="GU868" s="96"/>
      <c r="GV868" s="51"/>
      <c r="GW868" s="51"/>
      <c r="GX868" s="51"/>
      <c r="GY868" s="51"/>
    </row>
    <row r="869" spans="194:207" ht="12.75">
      <c r="GL869" s="51"/>
      <c r="GM869" s="51"/>
      <c r="GN869" s="51"/>
      <c r="GO869" s="51"/>
      <c r="GP869" s="51"/>
      <c r="GQ869" s="57"/>
      <c r="GR869" s="51"/>
      <c r="GS869" s="51"/>
      <c r="GT869" s="96"/>
      <c r="GU869" s="96"/>
      <c r="GV869" s="51"/>
      <c r="GW869" s="51"/>
      <c r="GX869" s="51"/>
      <c r="GY869" s="51"/>
    </row>
    <row r="870" spans="194:207" ht="12.75">
      <c r="GL870" s="51"/>
      <c r="GM870" s="51"/>
      <c r="GN870" s="51"/>
      <c r="GO870" s="51"/>
      <c r="GP870" s="51"/>
      <c r="GQ870" s="57"/>
      <c r="GR870" s="51"/>
      <c r="GS870" s="51"/>
      <c r="GT870" s="96"/>
      <c r="GU870" s="96"/>
      <c r="GV870" s="51"/>
      <c r="GW870" s="51"/>
      <c r="GX870" s="51"/>
      <c r="GY870" s="51"/>
    </row>
    <row r="871" spans="194:207" ht="12.75">
      <c r="GL871" s="51"/>
      <c r="GM871" s="51"/>
      <c r="GN871" s="51"/>
      <c r="GO871" s="51"/>
      <c r="GP871" s="51"/>
      <c r="GQ871" s="57"/>
      <c r="GR871" s="51"/>
      <c r="GS871" s="51"/>
      <c r="GT871" s="96"/>
      <c r="GU871" s="96"/>
      <c r="GV871" s="51"/>
      <c r="GW871" s="51"/>
      <c r="GX871" s="51"/>
      <c r="GY871" s="51"/>
    </row>
    <row r="872" spans="194:207" ht="12.75">
      <c r="GL872" s="51"/>
      <c r="GM872" s="51"/>
      <c r="GN872" s="51"/>
      <c r="GO872" s="51"/>
      <c r="GP872" s="51"/>
      <c r="GQ872" s="57"/>
      <c r="GR872" s="51"/>
      <c r="GS872" s="51"/>
      <c r="GT872" s="96"/>
      <c r="GU872" s="96"/>
      <c r="GV872" s="51"/>
      <c r="GW872" s="51"/>
      <c r="GX872" s="51"/>
      <c r="GY872" s="51"/>
    </row>
    <row r="873" spans="194:207" ht="12.75">
      <c r="GL873" s="51"/>
      <c r="GM873" s="51"/>
      <c r="GN873" s="51"/>
      <c r="GO873" s="51"/>
      <c r="GP873" s="51"/>
      <c r="GQ873" s="57"/>
      <c r="GR873" s="51"/>
      <c r="GS873" s="51"/>
      <c r="GT873" s="96"/>
      <c r="GU873" s="96"/>
      <c r="GV873" s="51"/>
      <c r="GW873" s="51"/>
      <c r="GX873" s="51"/>
      <c r="GY873" s="51"/>
    </row>
    <row r="874" spans="194:207" ht="12.75">
      <c r="GL874" s="51"/>
      <c r="GM874" s="51"/>
      <c r="GN874" s="51"/>
      <c r="GO874" s="51"/>
      <c r="GP874" s="51"/>
      <c r="GQ874" s="57"/>
      <c r="GR874" s="51"/>
      <c r="GS874" s="51"/>
      <c r="GT874" s="96"/>
      <c r="GU874" s="96"/>
      <c r="GV874" s="51"/>
      <c r="GW874" s="51"/>
      <c r="GX874" s="51"/>
      <c r="GY874" s="51"/>
    </row>
    <row r="875" spans="194:207" ht="12.75">
      <c r="GL875" s="51"/>
      <c r="GM875" s="51"/>
      <c r="GN875" s="51"/>
      <c r="GO875" s="51"/>
      <c r="GP875" s="51"/>
      <c r="GQ875" s="57"/>
      <c r="GR875" s="51"/>
      <c r="GS875" s="51"/>
      <c r="GT875" s="96"/>
      <c r="GU875" s="96"/>
      <c r="GV875" s="51"/>
      <c r="GW875" s="51"/>
      <c r="GX875" s="51"/>
      <c r="GY875" s="51"/>
    </row>
    <row r="876" spans="194:207" ht="12.75">
      <c r="GL876" s="51"/>
      <c r="GM876" s="51"/>
      <c r="GN876" s="51"/>
      <c r="GO876" s="51"/>
      <c r="GP876" s="51"/>
      <c r="GQ876" s="57"/>
      <c r="GR876" s="51"/>
      <c r="GS876" s="51"/>
      <c r="GT876" s="96"/>
      <c r="GU876" s="96"/>
      <c r="GV876" s="51"/>
      <c r="GW876" s="51"/>
      <c r="GX876" s="51"/>
      <c r="GY876" s="51"/>
    </row>
    <row r="877" spans="194:207" ht="12.75">
      <c r="GL877" s="51"/>
      <c r="GM877" s="51"/>
      <c r="GN877" s="51"/>
      <c r="GO877" s="51"/>
      <c r="GP877" s="51"/>
      <c r="GQ877" s="57"/>
      <c r="GR877" s="51"/>
      <c r="GS877" s="51"/>
      <c r="GT877" s="96"/>
      <c r="GU877" s="96"/>
      <c r="GV877" s="51"/>
      <c r="GW877" s="51"/>
      <c r="GX877" s="51"/>
      <c r="GY877" s="51"/>
    </row>
    <row r="878" spans="194:207" ht="12.75">
      <c r="GL878" s="51"/>
      <c r="GM878" s="51"/>
      <c r="GN878" s="51"/>
      <c r="GO878" s="51"/>
      <c r="GP878" s="51"/>
      <c r="GQ878" s="57"/>
      <c r="GR878" s="51"/>
      <c r="GS878" s="51"/>
      <c r="GT878" s="96"/>
      <c r="GU878" s="96"/>
      <c r="GV878" s="51"/>
      <c r="GW878" s="51"/>
      <c r="GX878" s="51"/>
      <c r="GY878" s="51"/>
    </row>
    <row r="879" spans="194:207" ht="12.75">
      <c r="GL879" s="51"/>
      <c r="GM879" s="51"/>
      <c r="GN879" s="51"/>
      <c r="GO879" s="51"/>
      <c r="GP879" s="51"/>
      <c r="GQ879" s="57"/>
      <c r="GR879" s="51"/>
      <c r="GS879" s="51"/>
      <c r="GT879" s="96"/>
      <c r="GU879" s="96"/>
      <c r="GV879" s="51"/>
      <c r="GW879" s="51"/>
      <c r="GX879" s="51"/>
      <c r="GY879" s="51"/>
    </row>
    <row r="880" spans="194:207" ht="12.75">
      <c r="GL880" s="51"/>
      <c r="GM880" s="51"/>
      <c r="GN880" s="51"/>
      <c r="GO880" s="51"/>
      <c r="GP880" s="51"/>
      <c r="GQ880" s="57"/>
      <c r="GR880" s="51"/>
      <c r="GS880" s="51"/>
      <c r="GT880" s="96"/>
      <c r="GU880" s="96"/>
      <c r="GV880" s="51"/>
      <c r="GW880" s="51"/>
      <c r="GX880" s="51"/>
      <c r="GY880" s="51"/>
    </row>
    <row r="881" spans="194:207" ht="12.75">
      <c r="GL881" s="51"/>
      <c r="GM881" s="51"/>
      <c r="GN881" s="51"/>
      <c r="GO881" s="51"/>
      <c r="GP881" s="51"/>
      <c r="GQ881" s="57"/>
      <c r="GR881" s="51"/>
      <c r="GS881" s="51"/>
      <c r="GT881" s="96"/>
      <c r="GU881" s="96"/>
      <c r="GV881" s="51"/>
      <c r="GW881" s="51"/>
      <c r="GX881" s="51"/>
      <c r="GY881" s="51"/>
    </row>
    <row r="882" spans="194:207" ht="12.75">
      <c r="GL882" s="51"/>
      <c r="GM882" s="51"/>
      <c r="GN882" s="51"/>
      <c r="GO882" s="51"/>
      <c r="GP882" s="51"/>
      <c r="GQ882" s="57"/>
      <c r="GR882" s="51"/>
      <c r="GS882" s="51"/>
      <c r="GT882" s="96"/>
      <c r="GU882" s="96"/>
      <c r="GV882" s="51"/>
      <c r="GW882" s="51"/>
      <c r="GX882" s="51"/>
      <c r="GY882" s="51"/>
    </row>
    <row r="883" spans="194:207" ht="12.75">
      <c r="GL883" s="51"/>
      <c r="GM883" s="51"/>
      <c r="GN883" s="51"/>
      <c r="GO883" s="51"/>
      <c r="GP883" s="51"/>
      <c r="GQ883" s="57"/>
      <c r="GR883" s="51"/>
      <c r="GS883" s="51"/>
      <c r="GT883" s="96"/>
      <c r="GU883" s="96"/>
      <c r="GV883" s="51"/>
      <c r="GW883" s="51"/>
      <c r="GX883" s="51"/>
      <c r="GY883" s="51"/>
    </row>
    <row r="884" spans="194:207" ht="12.75">
      <c r="GL884" s="51"/>
      <c r="GM884" s="51"/>
      <c r="GN884" s="51"/>
      <c r="GO884" s="51"/>
      <c r="GP884" s="51"/>
      <c r="GQ884" s="57"/>
      <c r="GR884" s="51"/>
      <c r="GS884" s="51"/>
      <c r="GT884" s="96"/>
      <c r="GU884" s="96"/>
      <c r="GV884" s="51"/>
      <c r="GW884" s="51"/>
      <c r="GX884" s="51"/>
      <c r="GY884" s="51"/>
    </row>
    <row r="885" spans="194:207" ht="12.75">
      <c r="GL885" s="51"/>
      <c r="GM885" s="51"/>
      <c r="GN885" s="51"/>
      <c r="GO885" s="51"/>
      <c r="GP885" s="51"/>
      <c r="GQ885" s="57"/>
      <c r="GR885" s="51"/>
      <c r="GS885" s="51"/>
      <c r="GT885" s="96"/>
      <c r="GU885" s="96"/>
      <c r="GV885" s="51"/>
      <c r="GW885" s="51"/>
      <c r="GX885" s="51"/>
      <c r="GY885" s="51"/>
    </row>
    <row r="886" spans="194:207" ht="12.75">
      <c r="GL886" s="51"/>
      <c r="GM886" s="51"/>
      <c r="GN886" s="51"/>
      <c r="GO886" s="51"/>
      <c r="GP886" s="51"/>
      <c r="GQ886" s="57"/>
      <c r="GR886" s="51"/>
      <c r="GS886" s="51"/>
      <c r="GT886" s="96"/>
      <c r="GU886" s="96"/>
      <c r="GV886" s="51"/>
      <c r="GW886" s="51"/>
      <c r="GX886" s="51"/>
      <c r="GY886" s="51"/>
    </row>
    <row r="887" spans="194:207" ht="12.75">
      <c r="GL887" s="51"/>
      <c r="GM887" s="51"/>
      <c r="GN887" s="51"/>
      <c r="GO887" s="51"/>
      <c r="GP887" s="51"/>
      <c r="GQ887" s="57"/>
      <c r="GR887" s="51"/>
      <c r="GS887" s="51"/>
      <c r="GT887" s="96"/>
      <c r="GU887" s="96"/>
      <c r="GV887" s="51"/>
      <c r="GW887" s="51"/>
      <c r="GX887" s="51"/>
      <c r="GY887" s="51"/>
    </row>
    <row r="888" spans="194:207" ht="12.75">
      <c r="GL888" s="51"/>
      <c r="GM888" s="51"/>
      <c r="GN888" s="51"/>
      <c r="GO888" s="51"/>
      <c r="GP888" s="51"/>
      <c r="GQ888" s="57"/>
      <c r="GR888" s="51"/>
      <c r="GS888" s="51"/>
      <c r="GT888" s="96"/>
      <c r="GU888" s="96"/>
      <c r="GV888" s="51"/>
      <c r="GW888" s="51"/>
      <c r="GX888" s="51"/>
      <c r="GY888" s="51"/>
    </row>
    <row r="889" spans="194:207" ht="12.75">
      <c r="GL889" s="51"/>
      <c r="GM889" s="51"/>
      <c r="GN889" s="51"/>
      <c r="GO889" s="51"/>
      <c r="GP889" s="51"/>
      <c r="GQ889" s="57"/>
      <c r="GR889" s="51"/>
      <c r="GS889" s="51"/>
      <c r="GT889" s="96"/>
      <c r="GU889" s="96"/>
      <c r="GV889" s="51"/>
      <c r="GW889" s="51"/>
      <c r="GX889" s="51"/>
      <c r="GY889" s="51"/>
    </row>
    <row r="890" spans="194:207" ht="12.75">
      <c r="GL890" s="51"/>
      <c r="GM890" s="51"/>
      <c r="GN890" s="51"/>
      <c r="GO890" s="51"/>
      <c r="GP890" s="51"/>
      <c r="GQ890" s="57"/>
      <c r="GR890" s="51"/>
      <c r="GS890" s="51"/>
      <c r="GT890" s="96"/>
      <c r="GU890" s="96"/>
      <c r="GV890" s="51"/>
      <c r="GW890" s="51"/>
      <c r="GX890" s="51"/>
      <c r="GY890" s="51"/>
    </row>
    <row r="891" spans="194:207" ht="12.75">
      <c r="GL891" s="51"/>
      <c r="GM891" s="51"/>
      <c r="GN891" s="51"/>
      <c r="GO891" s="51"/>
      <c r="GP891" s="51"/>
      <c r="GQ891" s="57"/>
      <c r="GR891" s="51"/>
      <c r="GS891" s="51"/>
      <c r="GT891" s="96"/>
      <c r="GU891" s="96"/>
      <c r="GV891" s="51"/>
      <c r="GW891" s="51"/>
      <c r="GX891" s="51"/>
      <c r="GY891" s="51"/>
    </row>
    <row r="892" spans="194:207" ht="12.75">
      <c r="GL892" s="51"/>
      <c r="GM892" s="51"/>
      <c r="GN892" s="51"/>
      <c r="GO892" s="51"/>
      <c r="GP892" s="51"/>
      <c r="GQ892" s="57"/>
      <c r="GR892" s="51"/>
      <c r="GS892" s="51"/>
      <c r="GT892" s="96"/>
      <c r="GU892" s="96"/>
      <c r="GV892" s="51"/>
      <c r="GW892" s="51"/>
      <c r="GX892" s="51"/>
      <c r="GY892" s="51"/>
    </row>
    <row r="893" spans="194:207" ht="12.75">
      <c r="GL893" s="51"/>
      <c r="GM893" s="51"/>
      <c r="GN893" s="51"/>
      <c r="GO893" s="51"/>
      <c r="GP893" s="51"/>
      <c r="GQ893" s="57"/>
      <c r="GR893" s="51"/>
      <c r="GS893" s="51"/>
      <c r="GT893" s="96"/>
      <c r="GU893" s="96"/>
      <c r="GV893" s="51"/>
      <c r="GW893" s="51"/>
      <c r="GX893" s="51"/>
      <c r="GY893" s="51"/>
    </row>
    <row r="894" spans="194:207" ht="12.75">
      <c r="GL894" s="51"/>
      <c r="GM894" s="51"/>
      <c r="GN894" s="51"/>
      <c r="GO894" s="51"/>
      <c r="GP894" s="51"/>
      <c r="GQ894" s="57"/>
      <c r="GR894" s="51"/>
      <c r="GS894" s="51"/>
      <c r="GT894" s="96"/>
      <c r="GU894" s="96"/>
      <c r="GV894" s="51"/>
      <c r="GW894" s="51"/>
      <c r="GX894" s="51"/>
      <c r="GY894" s="51"/>
    </row>
    <row r="895" spans="194:207" ht="12.75">
      <c r="GL895" s="51"/>
      <c r="GM895" s="51"/>
      <c r="GN895" s="51"/>
      <c r="GO895" s="51"/>
      <c r="GP895" s="51"/>
      <c r="GQ895" s="57"/>
      <c r="GR895" s="51"/>
      <c r="GS895" s="51"/>
      <c r="GT895" s="96"/>
      <c r="GU895" s="96"/>
      <c r="GV895" s="51"/>
      <c r="GW895" s="51"/>
      <c r="GX895" s="51"/>
      <c r="GY895" s="51"/>
    </row>
    <row r="896" spans="194:207" ht="12.75">
      <c r="GL896" s="51"/>
      <c r="GM896" s="51"/>
      <c r="GN896" s="51"/>
      <c r="GO896" s="51"/>
      <c r="GP896" s="51"/>
      <c r="GQ896" s="57"/>
      <c r="GR896" s="51"/>
      <c r="GS896" s="51"/>
      <c r="GT896" s="96"/>
      <c r="GU896" s="96"/>
      <c r="GV896" s="51"/>
      <c r="GW896" s="51"/>
      <c r="GX896" s="51"/>
      <c r="GY896" s="51"/>
    </row>
    <row r="897" spans="194:207" ht="12.75">
      <c r="GL897" s="51"/>
      <c r="GM897" s="51"/>
      <c r="GN897" s="51"/>
      <c r="GO897" s="51"/>
      <c r="GP897" s="51"/>
      <c r="GQ897" s="57"/>
      <c r="GR897" s="51"/>
      <c r="GS897" s="51"/>
      <c r="GT897" s="96"/>
      <c r="GU897" s="96"/>
      <c r="GV897" s="51"/>
      <c r="GW897" s="51"/>
      <c r="GX897" s="51"/>
      <c r="GY897" s="51"/>
    </row>
    <row r="898" spans="194:207" ht="12.75">
      <c r="GL898" s="51"/>
      <c r="GM898" s="51"/>
      <c r="GN898" s="51"/>
      <c r="GO898" s="51"/>
      <c r="GP898" s="51"/>
      <c r="GQ898" s="57"/>
      <c r="GR898" s="51"/>
      <c r="GS898" s="51"/>
      <c r="GT898" s="96"/>
      <c r="GU898" s="96"/>
      <c r="GV898" s="51"/>
      <c r="GW898" s="51"/>
      <c r="GX898" s="51"/>
      <c r="GY898" s="51"/>
    </row>
    <row r="899" spans="194:207" ht="12.75">
      <c r="GL899" s="51"/>
      <c r="GM899" s="51"/>
      <c r="GN899" s="51"/>
      <c r="GO899" s="51"/>
      <c r="GP899" s="51"/>
      <c r="GQ899" s="57"/>
      <c r="GR899" s="51"/>
      <c r="GS899" s="51"/>
      <c r="GT899" s="96"/>
      <c r="GU899" s="96"/>
      <c r="GV899" s="51"/>
      <c r="GW899" s="51"/>
      <c r="GX899" s="51"/>
      <c r="GY899" s="51"/>
    </row>
    <row r="900" spans="194:207" ht="12.75">
      <c r="GL900" s="51"/>
      <c r="GM900" s="51"/>
      <c r="GN900" s="51"/>
      <c r="GO900" s="51"/>
      <c r="GP900" s="51"/>
      <c r="GQ900" s="57"/>
      <c r="GR900" s="51"/>
      <c r="GS900" s="51"/>
      <c r="GT900" s="96"/>
      <c r="GU900" s="96"/>
      <c r="GV900" s="51"/>
      <c r="GW900" s="51"/>
      <c r="GX900" s="51"/>
      <c r="GY900" s="51"/>
    </row>
    <row r="901" spans="194:207" ht="12.75">
      <c r="GL901" s="51"/>
      <c r="GM901" s="51"/>
      <c r="GN901" s="51"/>
      <c r="GO901" s="51"/>
      <c r="GP901" s="51"/>
      <c r="GQ901" s="57"/>
      <c r="GR901" s="51"/>
      <c r="GS901" s="51"/>
      <c r="GT901" s="96"/>
      <c r="GU901" s="96"/>
      <c r="GV901" s="51"/>
      <c r="GW901" s="51"/>
      <c r="GX901" s="51"/>
      <c r="GY901" s="51"/>
    </row>
    <row r="902" spans="194:207" ht="12.75">
      <c r="GL902" s="51"/>
      <c r="GM902" s="51"/>
      <c r="GN902" s="51"/>
      <c r="GO902" s="51"/>
      <c r="GP902" s="51"/>
      <c r="GQ902" s="57"/>
      <c r="GR902" s="51"/>
      <c r="GS902" s="51"/>
      <c r="GT902" s="96"/>
      <c r="GU902" s="96"/>
      <c r="GV902" s="51"/>
      <c r="GW902" s="51"/>
      <c r="GX902" s="51"/>
      <c r="GY902" s="51"/>
    </row>
    <row r="903" spans="194:207" ht="12.75">
      <c r="GL903" s="51"/>
      <c r="GM903" s="51"/>
      <c r="GN903" s="51"/>
      <c r="GO903" s="51"/>
      <c r="GP903" s="51"/>
      <c r="GQ903" s="57"/>
      <c r="GR903" s="51"/>
      <c r="GS903" s="51"/>
      <c r="GT903" s="96"/>
      <c r="GU903" s="96"/>
      <c r="GV903" s="51"/>
      <c r="GW903" s="51"/>
      <c r="GX903" s="51"/>
      <c r="GY903" s="51"/>
    </row>
    <row r="904" spans="194:207" ht="12.75">
      <c r="GL904" s="51"/>
      <c r="GM904" s="51"/>
      <c r="GN904" s="51"/>
      <c r="GO904" s="51"/>
      <c r="GP904" s="51"/>
      <c r="GQ904" s="57"/>
      <c r="GR904" s="51"/>
      <c r="GS904" s="51"/>
      <c r="GT904" s="96"/>
      <c r="GU904" s="96"/>
      <c r="GV904" s="51"/>
      <c r="GW904" s="51"/>
      <c r="GX904" s="51"/>
      <c r="GY904" s="51"/>
    </row>
    <row r="905" spans="194:207" ht="12.75">
      <c r="GL905" s="51"/>
      <c r="GM905" s="51"/>
      <c r="GN905" s="51"/>
      <c r="GO905" s="51"/>
      <c r="GP905" s="51"/>
      <c r="GQ905" s="57"/>
      <c r="GR905" s="51"/>
      <c r="GS905" s="51"/>
      <c r="GT905" s="96"/>
      <c r="GU905" s="96"/>
      <c r="GV905" s="51"/>
      <c r="GW905" s="51"/>
      <c r="GX905" s="51"/>
      <c r="GY905" s="51"/>
    </row>
    <row r="906" spans="194:207" ht="12.75">
      <c r="GL906" s="51"/>
      <c r="GM906" s="51"/>
      <c r="GN906" s="51"/>
      <c r="GO906" s="51"/>
      <c r="GP906" s="51"/>
      <c r="GQ906" s="57"/>
      <c r="GR906" s="51"/>
      <c r="GS906" s="51"/>
      <c r="GT906" s="96"/>
      <c r="GU906" s="96"/>
      <c r="GV906" s="51"/>
      <c r="GW906" s="51"/>
      <c r="GX906" s="51"/>
      <c r="GY906" s="51"/>
    </row>
    <row r="907" spans="194:207" ht="12.75">
      <c r="GL907" s="51"/>
      <c r="GM907" s="51"/>
      <c r="GN907" s="51"/>
      <c r="GO907" s="51"/>
      <c r="GP907" s="51"/>
      <c r="GQ907" s="57"/>
      <c r="GR907" s="51"/>
      <c r="GS907" s="51"/>
      <c r="GT907" s="96"/>
      <c r="GU907" s="96"/>
      <c r="GV907" s="51"/>
      <c r="GW907" s="51"/>
      <c r="GX907" s="51"/>
      <c r="GY907" s="51"/>
    </row>
    <row r="908" spans="194:207" ht="12.75">
      <c r="GL908" s="51"/>
      <c r="GM908" s="51"/>
      <c r="GN908" s="51"/>
      <c r="GO908" s="51"/>
      <c r="GP908" s="51"/>
      <c r="GQ908" s="57"/>
      <c r="GR908" s="51"/>
      <c r="GS908" s="51"/>
      <c r="GT908" s="96"/>
      <c r="GU908" s="96"/>
      <c r="GV908" s="51"/>
      <c r="GW908" s="51"/>
      <c r="GX908" s="51"/>
      <c r="GY908" s="51"/>
    </row>
    <row r="909" spans="194:207" ht="12.75">
      <c r="GL909" s="51"/>
      <c r="GM909" s="51"/>
      <c r="GN909" s="51"/>
      <c r="GO909" s="51"/>
      <c r="GP909" s="51"/>
      <c r="GQ909" s="57"/>
      <c r="GR909" s="51"/>
      <c r="GS909" s="51"/>
      <c r="GT909" s="96"/>
      <c r="GU909" s="96"/>
      <c r="GV909" s="51"/>
      <c r="GW909" s="51"/>
      <c r="GX909" s="51"/>
      <c r="GY909" s="51"/>
    </row>
    <row r="910" spans="194:207" ht="12.75">
      <c r="GL910" s="51"/>
      <c r="GM910" s="51"/>
      <c r="GN910" s="51"/>
      <c r="GO910" s="51"/>
      <c r="GP910" s="51"/>
      <c r="GQ910" s="57"/>
      <c r="GR910" s="51"/>
      <c r="GS910" s="51"/>
      <c r="GT910" s="96"/>
      <c r="GU910" s="96"/>
      <c r="GV910" s="51"/>
      <c r="GW910" s="51"/>
      <c r="GX910" s="51"/>
      <c r="GY910" s="51"/>
    </row>
    <row r="911" spans="194:207" ht="12.75">
      <c r="GL911" s="51"/>
      <c r="GM911" s="51"/>
      <c r="GN911" s="51"/>
      <c r="GO911" s="51"/>
      <c r="GP911" s="51"/>
      <c r="GQ911" s="57"/>
      <c r="GR911" s="51"/>
      <c r="GS911" s="51"/>
      <c r="GT911" s="96"/>
      <c r="GU911" s="96"/>
      <c r="GV911" s="51"/>
      <c r="GW911" s="51"/>
      <c r="GX911" s="51"/>
      <c r="GY911" s="51"/>
    </row>
    <row r="912" spans="194:207" ht="12.75">
      <c r="GL912" s="51"/>
      <c r="GM912" s="51"/>
      <c r="GN912" s="51"/>
      <c r="GO912" s="51"/>
      <c r="GP912" s="51"/>
      <c r="GQ912" s="57"/>
      <c r="GR912" s="51"/>
      <c r="GS912" s="51"/>
      <c r="GT912" s="96"/>
      <c r="GU912" s="96"/>
      <c r="GV912" s="51"/>
      <c r="GW912" s="51"/>
      <c r="GX912" s="51"/>
      <c r="GY912" s="51"/>
    </row>
    <row r="913" spans="194:207" ht="12.75">
      <c r="GL913" s="51"/>
      <c r="GM913" s="51"/>
      <c r="GN913" s="51"/>
      <c r="GO913" s="51"/>
      <c r="GP913" s="51"/>
      <c r="GQ913" s="57"/>
      <c r="GR913" s="51"/>
      <c r="GS913" s="51"/>
      <c r="GT913" s="96"/>
      <c r="GU913" s="96"/>
      <c r="GV913" s="51"/>
      <c r="GW913" s="51"/>
      <c r="GX913" s="51"/>
      <c r="GY913" s="51"/>
    </row>
    <row r="914" spans="194:207" ht="12.75">
      <c r="GL914" s="51"/>
      <c r="GM914" s="51"/>
      <c r="GN914" s="51"/>
      <c r="GO914" s="51"/>
      <c r="GP914" s="51"/>
      <c r="GQ914" s="57"/>
      <c r="GR914" s="51"/>
      <c r="GS914" s="51"/>
      <c r="GT914" s="96"/>
      <c r="GU914" s="96"/>
      <c r="GV914" s="51"/>
      <c r="GW914" s="51"/>
      <c r="GX914" s="51"/>
      <c r="GY914" s="51"/>
    </row>
    <row r="915" spans="194:207" ht="12.75">
      <c r="GL915" s="51"/>
      <c r="GM915" s="51"/>
      <c r="GN915" s="51"/>
      <c r="GO915" s="51"/>
      <c r="GP915" s="51"/>
      <c r="GQ915" s="57"/>
      <c r="GR915" s="51"/>
      <c r="GS915" s="51"/>
      <c r="GT915" s="96"/>
      <c r="GU915" s="96"/>
      <c r="GV915" s="51"/>
      <c r="GW915" s="51"/>
      <c r="GX915" s="51"/>
      <c r="GY915" s="51"/>
    </row>
    <row r="916" spans="194:207" ht="12.75">
      <c r="GL916" s="51"/>
      <c r="GM916" s="51"/>
      <c r="GN916" s="51"/>
      <c r="GO916" s="51"/>
      <c r="GP916" s="51"/>
      <c r="GQ916" s="57"/>
      <c r="GR916" s="51"/>
      <c r="GS916" s="51"/>
      <c r="GT916" s="96"/>
      <c r="GU916" s="96"/>
      <c r="GV916" s="51"/>
      <c r="GW916" s="51"/>
      <c r="GX916" s="51"/>
      <c r="GY916" s="51"/>
    </row>
    <row r="917" spans="194:207" ht="12.75">
      <c r="GL917" s="51"/>
      <c r="GM917" s="51"/>
      <c r="GN917" s="51"/>
      <c r="GO917" s="51"/>
      <c r="GP917" s="51"/>
      <c r="GQ917" s="57"/>
      <c r="GR917" s="51"/>
      <c r="GS917" s="51"/>
      <c r="GT917" s="96"/>
      <c r="GU917" s="96"/>
      <c r="GV917" s="51"/>
      <c r="GW917" s="51"/>
      <c r="GX917" s="51"/>
      <c r="GY917" s="51"/>
    </row>
    <row r="918" spans="194:207" ht="12.75">
      <c r="GL918" s="51"/>
      <c r="GM918" s="51"/>
      <c r="GN918" s="51"/>
      <c r="GO918" s="51"/>
      <c r="GP918" s="51"/>
      <c r="GQ918" s="57"/>
      <c r="GR918" s="51"/>
      <c r="GS918" s="51"/>
      <c r="GT918" s="96"/>
      <c r="GU918" s="96"/>
      <c r="GV918" s="51"/>
      <c r="GW918" s="51"/>
      <c r="GX918" s="51"/>
      <c r="GY918" s="51"/>
    </row>
    <row r="919" spans="194:207" ht="12.75">
      <c r="GL919" s="51"/>
      <c r="GM919" s="51"/>
      <c r="GN919" s="51"/>
      <c r="GO919" s="51"/>
      <c r="GP919" s="51"/>
      <c r="GQ919" s="57"/>
      <c r="GR919" s="51"/>
      <c r="GS919" s="51"/>
      <c r="GT919" s="96"/>
      <c r="GU919" s="96"/>
      <c r="GV919" s="51"/>
      <c r="GW919" s="51"/>
      <c r="GX919" s="51"/>
      <c r="GY919" s="51"/>
    </row>
    <row r="920" spans="194:207" ht="12.75">
      <c r="GL920" s="51"/>
      <c r="GM920" s="51"/>
      <c r="GN920" s="51"/>
      <c r="GO920" s="51"/>
      <c r="GP920" s="51"/>
      <c r="GQ920" s="57"/>
      <c r="GR920" s="51"/>
      <c r="GS920" s="51"/>
      <c r="GT920" s="96"/>
      <c r="GU920" s="96"/>
      <c r="GV920" s="51"/>
      <c r="GW920" s="51"/>
      <c r="GX920" s="51"/>
      <c r="GY920" s="51"/>
    </row>
    <row r="921" spans="194:207" ht="12.75">
      <c r="GL921" s="51"/>
      <c r="GM921" s="51"/>
      <c r="GN921" s="51"/>
      <c r="GO921" s="51"/>
      <c r="GP921" s="51"/>
      <c r="GQ921" s="57"/>
      <c r="GR921" s="51"/>
      <c r="GS921" s="51"/>
      <c r="GT921" s="96"/>
      <c r="GU921" s="96"/>
      <c r="GV921" s="51"/>
      <c r="GW921" s="51"/>
      <c r="GX921" s="51"/>
      <c r="GY921" s="51"/>
    </row>
    <row r="922" spans="194:207" ht="12.75">
      <c r="GL922" s="51"/>
      <c r="GM922" s="51"/>
      <c r="GN922" s="51"/>
      <c r="GO922" s="51"/>
      <c r="GP922" s="51"/>
      <c r="GQ922" s="57"/>
      <c r="GR922" s="51"/>
      <c r="GS922" s="51"/>
      <c r="GT922" s="96"/>
      <c r="GU922" s="96"/>
      <c r="GV922" s="51"/>
      <c r="GW922" s="51"/>
      <c r="GX922" s="51"/>
      <c r="GY922" s="51"/>
    </row>
    <row r="923" spans="194:207" ht="12.75">
      <c r="GL923" s="51"/>
      <c r="GM923" s="51"/>
      <c r="GN923" s="51"/>
      <c r="GO923" s="51"/>
      <c r="GP923" s="51"/>
      <c r="GQ923" s="57"/>
      <c r="GR923" s="51"/>
      <c r="GS923" s="51"/>
      <c r="GT923" s="96"/>
      <c r="GU923" s="96"/>
      <c r="GV923" s="51"/>
      <c r="GW923" s="51"/>
      <c r="GX923" s="51"/>
      <c r="GY923" s="51"/>
    </row>
    <row r="924" spans="194:207" ht="12.75">
      <c r="GL924" s="51"/>
      <c r="GM924" s="51"/>
      <c r="GN924" s="51"/>
      <c r="GO924" s="51"/>
      <c r="GP924" s="51"/>
      <c r="GQ924" s="57"/>
      <c r="GR924" s="51"/>
      <c r="GS924" s="51"/>
      <c r="GT924" s="96"/>
      <c r="GU924" s="96"/>
      <c r="GV924" s="51"/>
      <c r="GW924" s="51"/>
      <c r="GX924" s="51"/>
      <c r="GY924" s="51"/>
    </row>
    <row r="925" spans="194:207" ht="12.75">
      <c r="GL925" s="51"/>
      <c r="GM925" s="51"/>
      <c r="GN925" s="51"/>
      <c r="GO925" s="51"/>
      <c r="GP925" s="51"/>
      <c r="GQ925" s="57"/>
      <c r="GR925" s="51"/>
      <c r="GS925" s="51"/>
      <c r="GT925" s="96"/>
      <c r="GU925" s="96"/>
      <c r="GV925" s="51"/>
      <c r="GW925" s="51"/>
      <c r="GX925" s="51"/>
      <c r="GY925" s="51"/>
    </row>
    <row r="926" spans="194:207" ht="12.75">
      <c r="GL926" s="51"/>
      <c r="GM926" s="51"/>
      <c r="GN926" s="51"/>
      <c r="GO926" s="51"/>
      <c r="GP926" s="51"/>
      <c r="GQ926" s="57"/>
      <c r="GR926" s="51"/>
      <c r="GS926" s="51"/>
      <c r="GT926" s="96"/>
      <c r="GU926" s="96"/>
      <c r="GV926" s="51"/>
      <c r="GW926" s="51"/>
      <c r="GX926" s="51"/>
      <c r="GY926" s="51"/>
    </row>
    <row r="927" spans="194:207" ht="12.75">
      <c r="GL927" s="51"/>
      <c r="GM927" s="51"/>
      <c r="GN927" s="51"/>
      <c r="GO927" s="51"/>
      <c r="GP927" s="51"/>
      <c r="GQ927" s="57"/>
      <c r="GR927" s="51"/>
      <c r="GS927" s="51"/>
      <c r="GT927" s="96"/>
      <c r="GU927" s="96"/>
      <c r="GV927" s="51"/>
      <c r="GW927" s="51"/>
      <c r="GX927" s="51"/>
      <c r="GY927" s="51"/>
    </row>
    <row r="928" spans="194:207" ht="12.75">
      <c r="GL928" s="51"/>
      <c r="GM928" s="51"/>
      <c r="GN928" s="51"/>
      <c r="GO928" s="51"/>
      <c r="GP928" s="51"/>
      <c r="GQ928" s="57"/>
      <c r="GR928" s="51"/>
      <c r="GS928" s="51"/>
      <c r="GT928" s="96"/>
      <c r="GU928" s="96"/>
      <c r="GV928" s="51"/>
      <c r="GW928" s="51"/>
      <c r="GX928" s="51"/>
      <c r="GY928" s="51"/>
    </row>
    <row r="929" spans="194:207" ht="12.75">
      <c r="GL929" s="51"/>
      <c r="GM929" s="51"/>
      <c r="GN929" s="51"/>
      <c r="GO929" s="51"/>
      <c r="GP929" s="51"/>
      <c r="GQ929" s="57"/>
      <c r="GR929" s="51"/>
      <c r="GS929" s="51"/>
      <c r="GT929" s="96"/>
      <c r="GU929" s="96"/>
      <c r="GV929" s="51"/>
      <c r="GW929" s="51"/>
      <c r="GX929" s="51"/>
      <c r="GY929" s="51"/>
    </row>
    <row r="930" spans="194:207" ht="12.75">
      <c r="GL930" s="51"/>
      <c r="GM930" s="51"/>
      <c r="GN930" s="51"/>
      <c r="GO930" s="51"/>
      <c r="GP930" s="51"/>
      <c r="GQ930" s="57"/>
      <c r="GR930" s="51"/>
      <c r="GS930" s="51"/>
      <c r="GT930" s="96"/>
      <c r="GU930" s="96"/>
      <c r="GV930" s="51"/>
      <c r="GW930" s="51"/>
      <c r="GX930" s="51"/>
      <c r="GY930" s="51"/>
    </row>
    <row r="931" spans="194:207" ht="12.75">
      <c r="GL931" s="51"/>
      <c r="GM931" s="51"/>
      <c r="GN931" s="51"/>
      <c r="GO931" s="51"/>
      <c r="GP931" s="51"/>
      <c r="GQ931" s="57"/>
      <c r="GR931" s="51"/>
      <c r="GS931" s="51"/>
      <c r="GT931" s="96"/>
      <c r="GU931" s="96"/>
      <c r="GV931" s="51"/>
      <c r="GW931" s="51"/>
      <c r="GX931" s="51"/>
      <c r="GY931" s="51"/>
    </row>
    <row r="932" spans="194:207" ht="12.75">
      <c r="GL932" s="51"/>
      <c r="GM932" s="51"/>
      <c r="GN932" s="51"/>
      <c r="GO932" s="51"/>
      <c r="GP932" s="51"/>
      <c r="GQ932" s="57"/>
      <c r="GR932" s="51"/>
      <c r="GS932" s="51"/>
      <c r="GT932" s="96"/>
      <c r="GU932" s="96"/>
      <c r="GV932" s="51"/>
      <c r="GW932" s="51"/>
      <c r="GX932" s="51"/>
      <c r="GY932" s="51"/>
    </row>
    <row r="933" spans="194:207" ht="12.75">
      <c r="GL933" s="51"/>
      <c r="GM933" s="51"/>
      <c r="GN933" s="51"/>
      <c r="GO933" s="51"/>
      <c r="GP933" s="51"/>
      <c r="GQ933" s="57"/>
      <c r="GR933" s="51"/>
      <c r="GS933" s="51"/>
      <c r="GT933" s="96"/>
      <c r="GU933" s="96"/>
      <c r="GV933" s="51"/>
      <c r="GW933" s="51"/>
      <c r="GX933" s="51"/>
      <c r="GY933" s="51"/>
    </row>
    <row r="934" spans="194:207" ht="12.75">
      <c r="GL934" s="51"/>
      <c r="GM934" s="51"/>
      <c r="GN934" s="51"/>
      <c r="GO934" s="51"/>
      <c r="GP934" s="51"/>
      <c r="GQ934" s="57"/>
      <c r="GR934" s="51"/>
      <c r="GS934" s="51"/>
      <c r="GT934" s="96"/>
      <c r="GU934" s="96"/>
      <c r="GV934" s="51"/>
      <c r="GW934" s="51"/>
      <c r="GX934" s="51"/>
      <c r="GY934" s="51"/>
    </row>
    <row r="935" spans="194:207" ht="12.75">
      <c r="GL935" s="51"/>
      <c r="GM935" s="51"/>
      <c r="GN935" s="51"/>
      <c r="GO935" s="51"/>
      <c r="GP935" s="51"/>
      <c r="GQ935" s="57"/>
      <c r="GR935" s="51"/>
      <c r="GS935" s="51"/>
      <c r="GT935" s="96"/>
      <c r="GU935" s="96"/>
      <c r="GV935" s="51"/>
      <c r="GW935" s="51"/>
      <c r="GX935" s="51"/>
      <c r="GY935" s="51"/>
    </row>
    <row r="936" spans="194:207" ht="12.75">
      <c r="GL936" s="51"/>
      <c r="GM936" s="51"/>
      <c r="GN936" s="51"/>
      <c r="GO936" s="51"/>
      <c r="GP936" s="51"/>
      <c r="GQ936" s="57"/>
      <c r="GR936" s="51"/>
      <c r="GS936" s="51"/>
      <c r="GT936" s="96"/>
      <c r="GU936" s="96"/>
      <c r="GV936" s="51"/>
      <c r="GW936" s="51"/>
      <c r="GX936" s="51"/>
      <c r="GY936" s="51"/>
    </row>
    <row r="937" spans="194:207" ht="12.75">
      <c r="GL937" s="51"/>
      <c r="GM937" s="51"/>
      <c r="GN937" s="51"/>
      <c r="GO937" s="51"/>
      <c r="GP937" s="51"/>
      <c r="GQ937" s="57"/>
      <c r="GR937" s="51"/>
      <c r="GS937" s="51"/>
      <c r="GT937" s="96"/>
      <c r="GU937" s="96"/>
      <c r="GV937" s="51"/>
      <c r="GW937" s="51"/>
      <c r="GX937" s="51"/>
      <c r="GY937" s="51"/>
    </row>
    <row r="938" spans="194:207" ht="12.75">
      <c r="GL938" s="51"/>
      <c r="GM938" s="51"/>
      <c r="GN938" s="51"/>
      <c r="GO938" s="51"/>
      <c r="GP938" s="51"/>
      <c r="GQ938" s="57"/>
      <c r="GR938" s="51"/>
      <c r="GS938" s="51"/>
      <c r="GT938" s="96"/>
      <c r="GU938" s="96"/>
      <c r="GV938" s="51"/>
      <c r="GW938" s="51"/>
      <c r="GX938" s="51"/>
      <c r="GY938" s="51"/>
    </row>
    <row r="939" spans="194:207" ht="12.75">
      <c r="GL939" s="51"/>
      <c r="GM939" s="51"/>
      <c r="GN939" s="51"/>
      <c r="GO939" s="51"/>
      <c r="GP939" s="51"/>
      <c r="GQ939" s="57"/>
      <c r="GR939" s="51"/>
      <c r="GS939" s="51"/>
      <c r="GT939" s="96"/>
      <c r="GU939" s="96"/>
      <c r="GV939" s="51"/>
      <c r="GW939" s="51"/>
      <c r="GX939" s="51"/>
      <c r="GY939" s="51"/>
    </row>
    <row r="940" spans="194:207" ht="12.75">
      <c r="GL940" s="51"/>
      <c r="GM940" s="51"/>
      <c r="GN940" s="51"/>
      <c r="GO940" s="51"/>
      <c r="GP940" s="51"/>
      <c r="GQ940" s="57"/>
      <c r="GR940" s="51"/>
      <c r="GS940" s="51"/>
      <c r="GT940" s="96"/>
      <c r="GU940" s="96"/>
      <c r="GV940" s="51"/>
      <c r="GW940" s="51"/>
      <c r="GX940" s="51"/>
      <c r="GY940" s="51"/>
    </row>
    <row r="941" spans="194:207" ht="12.75">
      <c r="GL941" s="51"/>
      <c r="GM941" s="51"/>
      <c r="GN941" s="51"/>
      <c r="GO941" s="51"/>
      <c r="GP941" s="51"/>
      <c r="GQ941" s="57"/>
      <c r="GR941" s="51"/>
      <c r="GS941" s="51"/>
      <c r="GT941" s="96"/>
      <c r="GU941" s="96"/>
      <c r="GV941" s="51"/>
      <c r="GW941" s="51"/>
      <c r="GX941" s="51"/>
      <c r="GY941" s="51"/>
    </row>
    <row r="942" spans="194:207" ht="12.75">
      <c r="GL942" s="51"/>
      <c r="GM942" s="51"/>
      <c r="GN942" s="51"/>
      <c r="GO942" s="51"/>
      <c r="GP942" s="51"/>
      <c r="GQ942" s="57"/>
      <c r="GR942" s="51"/>
      <c r="GS942" s="51"/>
      <c r="GT942" s="96"/>
      <c r="GU942" s="96"/>
      <c r="GV942" s="51"/>
      <c r="GW942" s="51"/>
      <c r="GX942" s="51"/>
      <c r="GY942" s="51"/>
    </row>
    <row r="943" spans="194:207" ht="12.75">
      <c r="GL943" s="51"/>
      <c r="GM943" s="51"/>
      <c r="GN943" s="51"/>
      <c r="GO943" s="51"/>
      <c r="GP943" s="51"/>
      <c r="GQ943" s="57"/>
      <c r="GR943" s="51"/>
      <c r="GS943" s="51"/>
      <c r="GT943" s="96"/>
      <c r="GU943" s="96"/>
      <c r="GV943" s="51"/>
      <c r="GW943" s="51"/>
      <c r="GX943" s="51"/>
      <c r="GY943" s="51"/>
    </row>
    <row r="944" spans="194:207" ht="12.75">
      <c r="GL944" s="51"/>
      <c r="GM944" s="51"/>
      <c r="GN944" s="51"/>
      <c r="GO944" s="51"/>
      <c r="GP944" s="51"/>
      <c r="GQ944" s="57"/>
      <c r="GR944" s="51"/>
      <c r="GS944" s="51"/>
      <c r="GT944" s="96"/>
      <c r="GU944" s="96"/>
      <c r="GV944" s="51"/>
      <c r="GW944" s="51"/>
      <c r="GX944" s="51"/>
      <c r="GY944" s="51"/>
    </row>
    <row r="945" spans="194:207" ht="12.75">
      <c r="GL945" s="51"/>
      <c r="GM945" s="51"/>
      <c r="GN945" s="51"/>
      <c r="GO945" s="51"/>
      <c r="GP945" s="51"/>
      <c r="GQ945" s="57"/>
      <c r="GR945" s="51"/>
      <c r="GS945" s="51"/>
      <c r="GT945" s="96"/>
      <c r="GU945" s="96"/>
      <c r="GV945" s="51"/>
      <c r="GW945" s="51"/>
      <c r="GX945" s="51"/>
      <c r="GY945" s="51"/>
    </row>
    <row r="946" spans="194:207" ht="12.75">
      <c r="GL946" s="51"/>
      <c r="GM946" s="51"/>
      <c r="GN946" s="51"/>
      <c r="GO946" s="51"/>
      <c r="GP946" s="51"/>
      <c r="GQ946" s="57"/>
      <c r="GR946" s="51"/>
      <c r="GS946" s="51"/>
      <c r="GT946" s="96"/>
      <c r="GU946" s="96"/>
      <c r="GV946" s="51"/>
      <c r="GW946" s="51"/>
      <c r="GX946" s="51"/>
      <c r="GY946" s="51"/>
    </row>
    <row r="947" spans="194:207" ht="12.75">
      <c r="GL947" s="51"/>
      <c r="GM947" s="51"/>
      <c r="GN947" s="51"/>
      <c r="GO947" s="51"/>
      <c r="GP947" s="51"/>
      <c r="GQ947" s="57"/>
      <c r="GR947" s="51"/>
      <c r="GS947" s="51"/>
      <c r="GT947" s="96"/>
      <c r="GU947" s="96"/>
      <c r="GV947" s="51"/>
      <c r="GW947" s="51"/>
      <c r="GX947" s="51"/>
      <c r="GY947" s="51"/>
    </row>
    <row r="948" spans="194:207" ht="12.75">
      <c r="GL948" s="51"/>
      <c r="GM948" s="51"/>
      <c r="GN948" s="51"/>
      <c r="GO948" s="51"/>
      <c r="GP948" s="51"/>
      <c r="GQ948" s="57"/>
      <c r="GR948" s="51"/>
      <c r="GS948" s="51"/>
      <c r="GT948" s="96"/>
      <c r="GU948" s="96"/>
      <c r="GV948" s="51"/>
      <c r="GW948" s="51"/>
      <c r="GX948" s="51"/>
      <c r="GY948" s="51"/>
    </row>
    <row r="949" spans="194:207" ht="12.75">
      <c r="GL949" s="51"/>
      <c r="GM949" s="51"/>
      <c r="GN949" s="51"/>
      <c r="GO949" s="51"/>
      <c r="GP949" s="51"/>
      <c r="GQ949" s="57"/>
      <c r="GR949" s="51"/>
      <c r="GS949" s="51"/>
      <c r="GT949" s="96"/>
      <c r="GU949" s="96"/>
      <c r="GV949" s="51"/>
      <c r="GW949" s="51"/>
      <c r="GX949" s="51"/>
      <c r="GY949" s="51"/>
    </row>
    <row r="950" spans="194:207" ht="12.75">
      <c r="GL950" s="51"/>
      <c r="GM950" s="51"/>
      <c r="GN950" s="51"/>
      <c r="GO950" s="51"/>
      <c r="GP950" s="51"/>
      <c r="GQ950" s="57"/>
      <c r="GR950" s="51"/>
      <c r="GS950" s="51"/>
      <c r="GT950" s="96"/>
      <c r="GU950" s="96"/>
      <c r="GV950" s="51"/>
      <c r="GW950" s="51"/>
      <c r="GX950" s="51"/>
      <c r="GY950" s="51"/>
    </row>
    <row r="951" spans="194:207" ht="12.75">
      <c r="GL951" s="51"/>
      <c r="GM951" s="51"/>
      <c r="GN951" s="51"/>
      <c r="GO951" s="51"/>
      <c r="GP951" s="51"/>
      <c r="GQ951" s="57"/>
      <c r="GR951" s="51"/>
      <c r="GS951" s="51"/>
      <c r="GT951" s="96"/>
      <c r="GU951" s="96"/>
      <c r="GV951" s="51"/>
      <c r="GW951" s="51"/>
      <c r="GX951" s="51"/>
      <c r="GY951" s="51"/>
    </row>
    <row r="952" spans="194:207" ht="12.75">
      <c r="GL952" s="51"/>
      <c r="GM952" s="51"/>
      <c r="GN952" s="51"/>
      <c r="GO952" s="51"/>
      <c r="GP952" s="51"/>
      <c r="GQ952" s="57"/>
      <c r="GR952" s="51"/>
      <c r="GS952" s="51"/>
      <c r="GT952" s="96"/>
      <c r="GU952" s="96"/>
      <c r="GV952" s="51"/>
      <c r="GW952" s="51"/>
      <c r="GX952" s="51"/>
      <c r="GY952" s="51"/>
    </row>
    <row r="953" spans="194:207" ht="12.75">
      <c r="GL953" s="51"/>
      <c r="GM953" s="51"/>
      <c r="GN953" s="51"/>
      <c r="GO953" s="51"/>
      <c r="GP953" s="51"/>
      <c r="GQ953" s="57"/>
      <c r="GR953" s="51"/>
      <c r="GS953" s="51"/>
      <c r="GT953" s="96"/>
      <c r="GU953" s="96"/>
      <c r="GV953" s="51"/>
      <c r="GW953" s="51"/>
      <c r="GX953" s="51"/>
      <c r="GY953" s="51"/>
    </row>
    <row r="954" spans="194:207" ht="12.75">
      <c r="GL954" s="51"/>
      <c r="GM954" s="51"/>
      <c r="GN954" s="51"/>
      <c r="GO954" s="51"/>
      <c r="GP954" s="51"/>
      <c r="GQ954" s="57"/>
      <c r="GR954" s="51"/>
      <c r="GS954" s="51"/>
      <c r="GT954" s="96"/>
      <c r="GU954" s="96"/>
      <c r="GV954" s="51"/>
      <c r="GW954" s="51"/>
      <c r="GX954" s="51"/>
      <c r="GY954" s="51"/>
    </row>
    <row r="955" spans="194:207" ht="12.75">
      <c r="GL955" s="51"/>
      <c r="GM955" s="51"/>
      <c r="GN955" s="51"/>
      <c r="GO955" s="51"/>
      <c r="GP955" s="51"/>
      <c r="GQ955" s="57"/>
      <c r="GR955" s="51"/>
      <c r="GS955" s="51"/>
      <c r="GT955" s="96"/>
      <c r="GU955" s="96"/>
      <c r="GV955" s="51"/>
      <c r="GW955" s="51"/>
      <c r="GX955" s="51"/>
      <c r="GY955" s="51"/>
    </row>
    <row r="956" spans="194:207" ht="12.75">
      <c r="GL956" s="51"/>
      <c r="GM956" s="51"/>
      <c r="GN956" s="51"/>
      <c r="GO956" s="51"/>
      <c r="GP956" s="51"/>
      <c r="GQ956" s="57"/>
      <c r="GR956" s="51"/>
      <c r="GS956" s="51"/>
      <c r="GT956" s="96"/>
      <c r="GU956" s="96"/>
      <c r="GV956" s="51"/>
      <c r="GW956" s="51"/>
      <c r="GX956" s="51"/>
      <c r="GY956" s="51"/>
    </row>
    <row r="957" spans="194:207" ht="12.75">
      <c r="GL957" s="51"/>
      <c r="GM957" s="51"/>
      <c r="GN957" s="51"/>
      <c r="GO957" s="51"/>
      <c r="GP957" s="51"/>
      <c r="GQ957" s="57"/>
      <c r="GR957" s="51"/>
      <c r="GS957" s="51"/>
      <c r="GT957" s="96"/>
      <c r="GU957" s="96"/>
      <c r="GV957" s="51"/>
      <c r="GW957" s="51"/>
      <c r="GX957" s="51"/>
      <c r="GY957" s="51"/>
    </row>
    <row r="958" spans="194:207" ht="12.75">
      <c r="GL958" s="51"/>
      <c r="GM958" s="51"/>
      <c r="GN958" s="51"/>
      <c r="GO958" s="51"/>
      <c r="GP958" s="51"/>
      <c r="GQ958" s="57"/>
      <c r="GR958" s="51"/>
      <c r="GS958" s="51"/>
      <c r="GT958" s="96"/>
      <c r="GU958" s="96"/>
      <c r="GV958" s="51"/>
      <c r="GW958" s="51"/>
      <c r="GX958" s="51"/>
      <c r="GY958" s="51"/>
    </row>
    <row r="959" spans="194:207" ht="12.75">
      <c r="GL959" s="51"/>
      <c r="GM959" s="51"/>
      <c r="GN959" s="51"/>
      <c r="GO959" s="51"/>
      <c r="GP959" s="51"/>
      <c r="GQ959" s="57"/>
      <c r="GR959" s="51"/>
      <c r="GS959" s="51"/>
      <c r="GT959" s="96"/>
      <c r="GU959" s="96"/>
      <c r="GV959" s="51"/>
      <c r="GW959" s="51"/>
      <c r="GX959" s="51"/>
      <c r="GY959" s="51"/>
    </row>
    <row r="960" spans="194:207" ht="12.75">
      <c r="GL960" s="51"/>
      <c r="GM960" s="51"/>
      <c r="GN960" s="51"/>
      <c r="GO960" s="51"/>
      <c r="GP960" s="51"/>
      <c r="GQ960" s="57"/>
      <c r="GR960" s="51"/>
      <c r="GS960" s="51"/>
      <c r="GT960" s="96"/>
      <c r="GU960" s="96"/>
      <c r="GV960" s="51"/>
      <c r="GW960" s="51"/>
      <c r="GX960" s="51"/>
      <c r="GY960" s="51"/>
    </row>
    <row r="961" spans="194:207" ht="12.75">
      <c r="GL961" s="51"/>
      <c r="GM961" s="51"/>
      <c r="GN961" s="51"/>
      <c r="GO961" s="51"/>
      <c r="GP961" s="51"/>
      <c r="GQ961" s="57"/>
      <c r="GR961" s="51"/>
      <c r="GS961" s="51"/>
      <c r="GT961" s="96"/>
      <c r="GU961" s="96"/>
      <c r="GV961" s="51"/>
      <c r="GW961" s="51"/>
      <c r="GX961" s="51"/>
      <c r="GY961" s="51"/>
    </row>
    <row r="962" spans="194:207" ht="12.75">
      <c r="GL962" s="51"/>
      <c r="GM962" s="51"/>
      <c r="GN962" s="51"/>
      <c r="GO962" s="51"/>
      <c r="GP962" s="51"/>
      <c r="GQ962" s="57"/>
      <c r="GR962" s="51"/>
      <c r="GS962" s="51"/>
      <c r="GT962" s="96"/>
      <c r="GU962" s="96"/>
      <c r="GV962" s="51"/>
      <c r="GW962" s="51"/>
      <c r="GX962" s="51"/>
      <c r="GY962" s="51"/>
    </row>
    <row r="963" spans="194:207" ht="12.75">
      <c r="GL963" s="51"/>
      <c r="GM963" s="51"/>
      <c r="GN963" s="51"/>
      <c r="GO963" s="51"/>
      <c r="GP963" s="51"/>
      <c r="GQ963" s="57"/>
      <c r="GR963" s="51"/>
      <c r="GS963" s="51"/>
      <c r="GT963" s="96"/>
      <c r="GU963" s="96"/>
      <c r="GV963" s="51"/>
      <c r="GW963" s="51"/>
      <c r="GX963" s="51"/>
      <c r="GY963" s="51"/>
    </row>
    <row r="964" spans="194:207" ht="12.75">
      <c r="GL964" s="51"/>
      <c r="GM964" s="51"/>
      <c r="GN964" s="51"/>
      <c r="GO964" s="51"/>
      <c r="GP964" s="51"/>
      <c r="GQ964" s="57"/>
      <c r="GR964" s="51"/>
      <c r="GS964" s="51"/>
      <c r="GT964" s="96"/>
      <c r="GU964" s="96"/>
      <c r="GV964" s="51"/>
      <c r="GW964" s="51"/>
      <c r="GX964" s="51"/>
      <c r="GY964" s="51"/>
    </row>
    <row r="965" spans="194:207" ht="12.75">
      <c r="GL965" s="51"/>
      <c r="GM965" s="51"/>
      <c r="GN965" s="51"/>
      <c r="GO965" s="51"/>
      <c r="GP965" s="51"/>
      <c r="GQ965" s="57"/>
      <c r="GR965" s="51"/>
      <c r="GS965" s="51"/>
      <c r="GT965" s="96"/>
      <c r="GU965" s="96"/>
      <c r="GV965" s="51"/>
      <c r="GW965" s="51"/>
      <c r="GX965" s="51"/>
      <c r="GY965" s="51"/>
    </row>
    <row r="966" spans="194:207" ht="12.75">
      <c r="GL966" s="51"/>
      <c r="GM966" s="51"/>
      <c r="GN966" s="51"/>
      <c r="GO966" s="51"/>
      <c r="GP966" s="51"/>
      <c r="GQ966" s="57"/>
      <c r="GR966" s="51"/>
      <c r="GS966" s="51"/>
      <c r="GT966" s="96"/>
      <c r="GU966" s="96"/>
      <c r="GV966" s="51"/>
      <c r="GW966" s="51"/>
      <c r="GX966" s="51"/>
      <c r="GY966" s="51"/>
    </row>
    <row r="967" spans="194:207" ht="12.75">
      <c r="GL967" s="51"/>
      <c r="GM967" s="51"/>
      <c r="GN967" s="51"/>
      <c r="GO967" s="51"/>
      <c r="GP967" s="51"/>
      <c r="GQ967" s="57"/>
      <c r="GR967" s="51"/>
      <c r="GS967" s="51"/>
      <c r="GT967" s="96"/>
      <c r="GU967" s="96"/>
      <c r="GV967" s="51"/>
      <c r="GW967" s="51"/>
      <c r="GX967" s="51"/>
      <c r="GY967" s="51"/>
    </row>
    <row r="968" spans="194:207" ht="12.75">
      <c r="GL968" s="51"/>
      <c r="GM968" s="51"/>
      <c r="GN968" s="51"/>
      <c r="GO968" s="51"/>
      <c r="GP968" s="51"/>
      <c r="GQ968" s="57"/>
      <c r="GR968" s="51"/>
      <c r="GS968" s="51"/>
      <c r="GT968" s="96"/>
      <c r="GU968" s="96"/>
      <c r="GV968" s="51"/>
      <c r="GW968" s="51"/>
      <c r="GX968" s="51"/>
      <c r="GY968" s="51"/>
    </row>
    <row r="969" spans="194:207" ht="12.75">
      <c r="GL969" s="51"/>
      <c r="GM969" s="51"/>
      <c r="GN969" s="51"/>
      <c r="GO969" s="51"/>
      <c r="GP969" s="51"/>
      <c r="GQ969" s="57"/>
      <c r="GR969" s="51"/>
      <c r="GS969" s="51"/>
      <c r="GT969" s="96"/>
      <c r="GU969" s="96"/>
      <c r="GV969" s="51"/>
      <c r="GW969" s="51"/>
      <c r="GX969" s="51"/>
      <c r="GY969" s="51"/>
    </row>
    <row r="970" spans="194:207" ht="12.75">
      <c r="GL970" s="51"/>
      <c r="GM970" s="51"/>
      <c r="GN970" s="51"/>
      <c r="GO970" s="51"/>
      <c r="GP970" s="51"/>
      <c r="GQ970" s="57"/>
      <c r="GR970" s="51"/>
      <c r="GS970" s="51"/>
      <c r="GT970" s="96"/>
      <c r="GU970" s="96"/>
      <c r="GV970" s="51"/>
      <c r="GW970" s="51"/>
      <c r="GX970" s="51"/>
      <c r="GY970" s="51"/>
    </row>
    <row r="971" spans="194:207" ht="12.75">
      <c r="GL971" s="51"/>
      <c r="GM971" s="51"/>
      <c r="GN971" s="51"/>
      <c r="GO971" s="51"/>
      <c r="GP971" s="51"/>
      <c r="GQ971" s="57"/>
      <c r="GR971" s="51"/>
      <c r="GS971" s="51"/>
      <c r="GT971" s="96"/>
      <c r="GU971" s="96"/>
      <c r="GV971" s="51"/>
      <c r="GW971" s="51"/>
      <c r="GX971" s="51"/>
      <c r="GY971" s="51"/>
    </row>
    <row r="972" spans="194:207" ht="12.75">
      <c r="GL972" s="51"/>
      <c r="GM972" s="51"/>
      <c r="GN972" s="51"/>
      <c r="GO972" s="51"/>
      <c r="GP972" s="51"/>
      <c r="GQ972" s="57"/>
      <c r="GR972" s="51"/>
      <c r="GS972" s="51"/>
      <c r="GT972" s="96"/>
      <c r="GU972" s="96"/>
      <c r="GV972" s="51"/>
      <c r="GW972" s="51"/>
      <c r="GX972" s="51"/>
      <c r="GY972" s="51"/>
    </row>
    <row r="973" spans="194:207" ht="12.75">
      <c r="GL973" s="51"/>
      <c r="GM973" s="51"/>
      <c r="GN973" s="51"/>
      <c r="GO973" s="51"/>
      <c r="GP973" s="51"/>
      <c r="GQ973" s="57"/>
      <c r="GR973" s="51"/>
      <c r="GS973" s="51"/>
      <c r="GT973" s="96"/>
      <c r="GU973" s="96"/>
      <c r="GV973" s="51"/>
      <c r="GW973" s="51"/>
      <c r="GX973" s="51"/>
      <c r="GY973" s="51"/>
    </row>
    <row r="974" spans="194:207" ht="12.75">
      <c r="GL974" s="51"/>
      <c r="GM974" s="51"/>
      <c r="GN974" s="51"/>
      <c r="GO974" s="51"/>
      <c r="GP974" s="51"/>
      <c r="GQ974" s="57"/>
      <c r="GR974" s="51"/>
      <c r="GS974" s="51"/>
      <c r="GT974" s="96"/>
      <c r="GU974" s="96"/>
      <c r="GV974" s="51"/>
      <c r="GW974" s="51"/>
      <c r="GX974" s="51"/>
      <c r="GY974" s="51"/>
    </row>
    <row r="975" spans="194:207" ht="12.75">
      <c r="GL975" s="51"/>
      <c r="GM975" s="51"/>
      <c r="GN975" s="51"/>
      <c r="GO975" s="51"/>
      <c r="GP975" s="51"/>
      <c r="GQ975" s="57"/>
      <c r="GR975" s="51"/>
      <c r="GS975" s="51"/>
      <c r="GT975" s="96"/>
      <c r="GU975" s="96"/>
      <c r="GV975" s="51"/>
      <c r="GW975" s="51"/>
      <c r="GX975" s="51"/>
      <c r="GY975" s="51"/>
    </row>
    <row r="976" spans="194:207" ht="12.75">
      <c r="GL976" s="51"/>
      <c r="GM976" s="51"/>
      <c r="GN976" s="51"/>
      <c r="GO976" s="51"/>
      <c r="GP976" s="51"/>
      <c r="GQ976" s="57"/>
      <c r="GR976" s="51"/>
      <c r="GS976" s="51"/>
      <c r="GT976" s="96"/>
      <c r="GU976" s="96"/>
      <c r="GV976" s="51"/>
      <c r="GW976" s="51"/>
      <c r="GX976" s="51"/>
      <c r="GY976" s="51"/>
    </row>
    <row r="977" spans="194:207" ht="12.75">
      <c r="GL977" s="51"/>
      <c r="GM977" s="51"/>
      <c r="GN977" s="51"/>
      <c r="GO977" s="51"/>
      <c r="GP977" s="51"/>
      <c r="GQ977" s="57"/>
      <c r="GR977" s="51"/>
      <c r="GS977" s="51"/>
      <c r="GT977" s="96"/>
      <c r="GU977" s="96"/>
      <c r="GV977" s="51"/>
      <c r="GW977" s="51"/>
      <c r="GX977" s="51"/>
      <c r="GY977" s="51"/>
    </row>
    <row r="978" spans="194:207" ht="12.75">
      <c r="GL978" s="51"/>
      <c r="GM978" s="51"/>
      <c r="GN978" s="51"/>
      <c r="GO978" s="51"/>
      <c r="GP978" s="51"/>
      <c r="GQ978" s="57"/>
      <c r="GR978" s="51"/>
      <c r="GS978" s="51"/>
      <c r="GT978" s="96"/>
      <c r="GU978" s="96"/>
      <c r="GV978" s="51"/>
      <c r="GW978" s="51"/>
      <c r="GX978" s="51"/>
      <c r="GY978" s="51"/>
    </row>
    <row r="979" spans="194:207" ht="12.75">
      <c r="GL979" s="51"/>
      <c r="GM979" s="51"/>
      <c r="GN979" s="51"/>
      <c r="GO979" s="51"/>
      <c r="GP979" s="51"/>
      <c r="GQ979" s="57"/>
      <c r="GR979" s="51"/>
      <c r="GS979" s="51"/>
      <c r="GT979" s="96"/>
      <c r="GU979" s="96"/>
      <c r="GV979" s="51"/>
      <c r="GW979" s="51"/>
      <c r="GX979" s="51"/>
      <c r="GY979" s="51"/>
    </row>
    <row r="980" spans="194:207" ht="12.75">
      <c r="GL980" s="51"/>
      <c r="GM980" s="51"/>
      <c r="GN980" s="51"/>
      <c r="GO980" s="51"/>
      <c r="GP980" s="51"/>
      <c r="GQ980" s="57"/>
      <c r="GR980" s="51"/>
      <c r="GS980" s="51"/>
      <c r="GT980" s="96"/>
      <c r="GU980" s="96"/>
      <c r="GV980" s="51"/>
      <c r="GW980" s="51"/>
      <c r="GX980" s="51"/>
      <c r="GY980" s="51"/>
    </row>
    <row r="981" spans="194:207" ht="12.75">
      <c r="GL981" s="51"/>
      <c r="GM981" s="51"/>
      <c r="GN981" s="51"/>
      <c r="GO981" s="51"/>
      <c r="GP981" s="51"/>
      <c r="GQ981" s="57"/>
      <c r="GR981" s="51"/>
      <c r="GS981" s="51"/>
      <c r="GT981" s="96"/>
      <c r="GU981" s="96"/>
      <c r="GV981" s="51"/>
      <c r="GW981" s="51"/>
      <c r="GX981" s="51"/>
      <c r="GY981" s="51"/>
    </row>
    <row r="982" spans="194:207" ht="12.75">
      <c r="GL982" s="51"/>
      <c r="GM982" s="51"/>
      <c r="GN982" s="51"/>
      <c r="GO982" s="51"/>
      <c r="GP982" s="51"/>
      <c r="GQ982" s="57"/>
      <c r="GR982" s="51"/>
      <c r="GS982" s="51"/>
      <c r="GT982" s="96"/>
      <c r="GU982" s="96"/>
      <c r="GV982" s="51"/>
      <c r="GW982" s="51"/>
      <c r="GX982" s="51"/>
      <c r="GY982" s="51"/>
    </row>
    <row r="983" spans="194:207" ht="12.75">
      <c r="GL983" s="51"/>
      <c r="GM983" s="51"/>
      <c r="GN983" s="51"/>
      <c r="GO983" s="51"/>
      <c r="GP983" s="51"/>
      <c r="GQ983" s="57"/>
      <c r="GR983" s="51"/>
      <c r="GS983" s="51"/>
      <c r="GT983" s="96"/>
      <c r="GU983" s="96"/>
      <c r="GV983" s="51"/>
      <c r="GW983" s="51"/>
      <c r="GX983" s="51"/>
      <c r="GY983" s="51"/>
    </row>
    <row r="984" spans="194:207" ht="12.75">
      <c r="GL984" s="51"/>
      <c r="GM984" s="51"/>
      <c r="GN984" s="51"/>
      <c r="GO984" s="51"/>
      <c r="GP984" s="51"/>
      <c r="GQ984" s="57"/>
      <c r="GR984" s="51"/>
      <c r="GS984" s="51"/>
      <c r="GT984" s="96"/>
      <c r="GU984" s="96"/>
      <c r="GV984" s="51"/>
      <c r="GW984" s="51"/>
      <c r="GX984" s="51"/>
      <c r="GY984" s="51"/>
    </row>
    <row r="985" spans="194:207" ht="12.75">
      <c r="GL985" s="51"/>
      <c r="GM985" s="51"/>
      <c r="GN985" s="51"/>
      <c r="GO985" s="51"/>
      <c r="GP985" s="51"/>
      <c r="GQ985" s="57"/>
      <c r="GR985" s="51"/>
      <c r="GS985" s="51"/>
      <c r="GT985" s="96"/>
      <c r="GU985" s="96"/>
      <c r="GV985" s="51"/>
      <c r="GW985" s="51"/>
      <c r="GX985" s="51"/>
      <c r="GY985" s="51"/>
    </row>
    <row r="986" spans="194:207" ht="12.75">
      <c r="GL986" s="51"/>
      <c r="GM986" s="51"/>
      <c r="GN986" s="51"/>
      <c r="GO986" s="51"/>
      <c r="GP986" s="51"/>
      <c r="GQ986" s="57"/>
      <c r="GR986" s="51"/>
      <c r="GS986" s="51"/>
      <c r="GT986" s="96"/>
      <c r="GU986" s="96"/>
      <c r="GV986" s="51"/>
      <c r="GW986" s="51"/>
      <c r="GX986" s="51"/>
      <c r="GY986" s="51"/>
    </row>
    <row r="987" spans="194:207" ht="12.75">
      <c r="GL987" s="51"/>
      <c r="GM987" s="51"/>
      <c r="GN987" s="51"/>
      <c r="GO987" s="51"/>
      <c r="GP987" s="51"/>
      <c r="GQ987" s="57"/>
      <c r="GR987" s="51"/>
      <c r="GS987" s="51"/>
      <c r="GT987" s="96"/>
      <c r="GU987" s="96"/>
      <c r="GV987" s="51"/>
      <c r="GW987" s="51"/>
      <c r="GX987" s="51"/>
      <c r="GY987" s="51"/>
    </row>
    <row r="988" spans="194:207" ht="12.75">
      <c r="GL988" s="51"/>
      <c r="GM988" s="51"/>
      <c r="GN988" s="51"/>
      <c r="GO988" s="51"/>
      <c r="GP988" s="51"/>
      <c r="GQ988" s="57"/>
      <c r="GR988" s="51"/>
      <c r="GS988" s="51"/>
      <c r="GT988" s="96"/>
      <c r="GU988" s="96"/>
      <c r="GV988" s="51"/>
      <c r="GW988" s="51"/>
      <c r="GX988" s="51"/>
      <c r="GY988" s="51"/>
    </row>
    <row r="989" spans="194:207" ht="12.75">
      <c r="GL989" s="51"/>
      <c r="GM989" s="51"/>
      <c r="GN989" s="51"/>
      <c r="GO989" s="51"/>
      <c r="GP989" s="51"/>
      <c r="GQ989" s="57"/>
      <c r="GR989" s="51"/>
      <c r="GS989" s="51"/>
      <c r="GT989" s="96"/>
      <c r="GU989" s="96"/>
      <c r="GV989" s="51"/>
      <c r="GW989" s="51"/>
      <c r="GX989" s="51"/>
      <c r="GY989" s="51"/>
    </row>
    <row r="990" spans="194:207" ht="12.75">
      <c r="GL990" s="51"/>
      <c r="GM990" s="51"/>
      <c r="GN990" s="51"/>
      <c r="GO990" s="51"/>
      <c r="GP990" s="51"/>
      <c r="GQ990" s="57"/>
      <c r="GR990" s="51"/>
      <c r="GS990" s="51"/>
      <c r="GT990" s="96"/>
      <c r="GU990" s="96"/>
      <c r="GV990" s="51"/>
      <c r="GW990" s="51"/>
      <c r="GX990" s="51"/>
      <c r="GY990" s="51"/>
    </row>
    <row r="991" spans="194:207" ht="12.75">
      <c r="GL991" s="51"/>
      <c r="GM991" s="51"/>
      <c r="GN991" s="51"/>
      <c r="GO991" s="51"/>
      <c r="GP991" s="51"/>
      <c r="GQ991" s="57"/>
      <c r="GR991" s="51"/>
      <c r="GS991" s="51"/>
      <c r="GT991" s="96"/>
      <c r="GU991" s="96"/>
      <c r="GV991" s="51"/>
      <c r="GW991" s="51"/>
      <c r="GX991" s="51"/>
      <c r="GY991" s="51"/>
    </row>
    <row r="992" spans="194:207" ht="12.75">
      <c r="GL992" s="51"/>
      <c r="GM992" s="51"/>
      <c r="GN992" s="51"/>
      <c r="GO992" s="51"/>
      <c r="GP992" s="51"/>
      <c r="GQ992" s="57"/>
      <c r="GR992" s="51"/>
      <c r="GS992" s="51"/>
      <c r="GT992" s="96"/>
      <c r="GU992" s="96"/>
      <c r="GV992" s="51"/>
      <c r="GW992" s="51"/>
      <c r="GX992" s="51"/>
      <c r="GY992" s="51"/>
    </row>
    <row r="993" spans="194:207" ht="12.75">
      <c r="GL993" s="51"/>
      <c r="GM993" s="51"/>
      <c r="GN993" s="51"/>
      <c r="GO993" s="51"/>
      <c r="GP993" s="51"/>
      <c r="GQ993" s="57"/>
      <c r="GR993" s="51"/>
      <c r="GS993" s="51"/>
      <c r="GT993" s="96"/>
      <c r="GU993" s="96"/>
      <c r="GV993" s="51"/>
      <c r="GW993" s="51"/>
      <c r="GX993" s="51"/>
      <c r="GY993" s="51"/>
    </row>
    <row r="994" spans="194:207" ht="12.75">
      <c r="GL994" s="51"/>
      <c r="GM994" s="51"/>
      <c r="GN994" s="51"/>
      <c r="GO994" s="51"/>
      <c r="GP994" s="51"/>
      <c r="GQ994" s="57"/>
      <c r="GR994" s="51"/>
      <c r="GS994" s="51"/>
      <c r="GT994" s="96"/>
      <c r="GU994" s="96"/>
      <c r="GV994" s="51"/>
      <c r="GW994" s="51"/>
      <c r="GX994" s="51"/>
      <c r="GY994" s="51"/>
    </row>
    <row r="995" spans="194:207" ht="12.75">
      <c r="GL995" s="51"/>
      <c r="GM995" s="51"/>
      <c r="GN995" s="51"/>
      <c r="GO995" s="51"/>
      <c r="GP995" s="51"/>
      <c r="GQ995" s="57"/>
      <c r="GR995" s="51"/>
      <c r="GS995" s="51"/>
      <c r="GT995" s="96"/>
      <c r="GU995" s="96"/>
      <c r="GV995" s="51"/>
      <c r="GW995" s="51"/>
      <c r="GX995" s="51"/>
      <c r="GY995" s="51"/>
    </row>
    <row r="996" spans="194:207" ht="12.75">
      <c r="GL996" s="51"/>
      <c r="GM996" s="51"/>
      <c r="GN996" s="51"/>
      <c r="GO996" s="51"/>
      <c r="GP996" s="51"/>
      <c r="GQ996" s="57"/>
      <c r="GR996" s="51"/>
      <c r="GS996" s="51"/>
      <c r="GT996" s="96"/>
      <c r="GU996" s="96"/>
      <c r="GV996" s="51"/>
      <c r="GW996" s="51"/>
      <c r="GX996" s="51"/>
      <c r="GY996" s="51"/>
    </row>
    <row r="997" spans="194:207" ht="12.75">
      <c r="GL997" s="51"/>
      <c r="GM997" s="51"/>
      <c r="GN997" s="51"/>
      <c r="GO997" s="51"/>
      <c r="GP997" s="51"/>
      <c r="GQ997" s="57"/>
      <c r="GR997" s="51"/>
      <c r="GS997" s="51"/>
      <c r="GT997" s="96"/>
      <c r="GU997" s="96"/>
      <c r="GV997" s="51"/>
      <c r="GW997" s="51"/>
      <c r="GX997" s="51"/>
      <c r="GY997" s="51"/>
    </row>
    <row r="998" spans="194:207" ht="12.75">
      <c r="GL998" s="51"/>
      <c r="GM998" s="51"/>
      <c r="GN998" s="51"/>
      <c r="GO998" s="51"/>
      <c r="GP998" s="51"/>
      <c r="GQ998" s="57"/>
      <c r="GR998" s="51"/>
      <c r="GS998" s="51"/>
      <c r="GT998" s="96"/>
      <c r="GU998" s="96"/>
      <c r="GV998" s="51"/>
      <c r="GW998" s="51"/>
      <c r="GX998" s="51"/>
      <c r="GY998" s="51"/>
    </row>
    <row r="999" spans="194:207" ht="12.75">
      <c r="GL999" s="51"/>
      <c r="GM999" s="51"/>
      <c r="GN999" s="51"/>
      <c r="GO999" s="51"/>
      <c r="GP999" s="51"/>
      <c r="GQ999" s="57"/>
      <c r="GR999" s="51"/>
      <c r="GS999" s="51"/>
      <c r="GT999" s="96"/>
      <c r="GU999" s="96"/>
      <c r="GV999" s="51"/>
      <c r="GW999" s="51"/>
      <c r="GX999" s="51"/>
      <c r="GY999" s="51"/>
    </row>
    <row r="1000" spans="194:207" ht="12.75">
      <c r="GL1000" s="51"/>
      <c r="GM1000" s="51"/>
      <c r="GN1000" s="51"/>
      <c r="GO1000" s="51"/>
      <c r="GP1000" s="51"/>
      <c r="GQ1000" s="57"/>
      <c r="GR1000" s="51"/>
      <c r="GS1000" s="51"/>
      <c r="GT1000" s="96"/>
      <c r="GU1000" s="96"/>
      <c r="GV1000" s="51"/>
      <c r="GW1000" s="51"/>
      <c r="GX1000" s="51"/>
      <c r="GY1000" s="51"/>
    </row>
    <row r="1001" spans="194:207" ht="12.75">
      <c r="GL1001" s="51"/>
      <c r="GM1001" s="51"/>
      <c r="GN1001" s="51"/>
      <c r="GO1001" s="51"/>
      <c r="GP1001" s="51"/>
      <c r="GQ1001" s="57"/>
      <c r="GR1001" s="51"/>
      <c r="GS1001" s="51"/>
      <c r="GT1001" s="96"/>
      <c r="GU1001" s="96"/>
      <c r="GV1001" s="51"/>
      <c r="GW1001" s="51"/>
      <c r="GX1001" s="51"/>
      <c r="GY1001" s="51"/>
    </row>
    <row r="1002" spans="194:207" ht="12.75">
      <c r="GL1002" s="51"/>
      <c r="GM1002" s="51"/>
      <c r="GN1002" s="51"/>
      <c r="GO1002" s="51"/>
      <c r="GP1002" s="51"/>
      <c r="GQ1002" s="57"/>
      <c r="GR1002" s="51"/>
      <c r="GS1002" s="51"/>
      <c r="GT1002" s="96"/>
      <c r="GU1002" s="96"/>
      <c r="GV1002" s="51"/>
      <c r="GW1002" s="51"/>
      <c r="GX1002" s="51"/>
      <c r="GY1002" s="51"/>
    </row>
    <row r="1003" spans="194:207" ht="12.75">
      <c r="GL1003" s="51"/>
      <c r="GM1003" s="51"/>
      <c r="GN1003" s="51"/>
      <c r="GO1003" s="51"/>
      <c r="GP1003" s="51"/>
      <c r="GQ1003" s="57"/>
      <c r="GR1003" s="51"/>
      <c r="GS1003" s="51"/>
      <c r="GT1003" s="96"/>
      <c r="GU1003" s="96"/>
      <c r="GV1003" s="51"/>
      <c r="GW1003" s="51"/>
      <c r="GX1003" s="51"/>
      <c r="GY1003" s="51"/>
    </row>
    <row r="1004" spans="194:207" ht="12.75">
      <c r="GL1004" s="51"/>
      <c r="GM1004" s="51"/>
      <c r="GN1004" s="51"/>
      <c r="GO1004" s="51"/>
      <c r="GP1004" s="51"/>
      <c r="GQ1004" s="57"/>
      <c r="GR1004" s="51"/>
      <c r="GS1004" s="51"/>
      <c r="GT1004" s="96"/>
      <c r="GU1004" s="96"/>
      <c r="GV1004" s="51"/>
      <c r="GW1004" s="51"/>
      <c r="GX1004" s="51"/>
      <c r="GY1004" s="51"/>
    </row>
    <row r="1005" spans="194:207" ht="12.75">
      <c r="GL1005" s="51"/>
      <c r="GM1005" s="51"/>
      <c r="GN1005" s="51"/>
      <c r="GO1005" s="51"/>
      <c r="GP1005" s="51"/>
      <c r="GQ1005" s="57"/>
      <c r="GR1005" s="51"/>
      <c r="GS1005" s="51"/>
      <c r="GT1005" s="96"/>
      <c r="GU1005" s="96"/>
      <c r="GV1005" s="51"/>
      <c r="GW1005" s="51"/>
      <c r="GX1005" s="51"/>
      <c r="GY1005" s="51"/>
    </row>
    <row r="1006" spans="194:207" ht="12.75">
      <c r="GL1006" s="51"/>
      <c r="GM1006" s="51"/>
      <c r="GN1006" s="51"/>
      <c r="GO1006" s="51"/>
      <c r="GP1006" s="51"/>
      <c r="GQ1006" s="57"/>
      <c r="GR1006" s="51"/>
      <c r="GS1006" s="51"/>
      <c r="GT1006" s="96"/>
      <c r="GU1006" s="96"/>
      <c r="GV1006" s="51"/>
      <c r="GW1006" s="51"/>
      <c r="GX1006" s="51"/>
      <c r="GY1006" s="51"/>
    </row>
    <row r="1007" spans="194:207" ht="12.75">
      <c r="GL1007" s="51"/>
      <c r="GM1007" s="51"/>
      <c r="GN1007" s="51"/>
      <c r="GO1007" s="51"/>
      <c r="GP1007" s="51"/>
      <c r="GQ1007" s="57"/>
      <c r="GR1007" s="51"/>
      <c r="GS1007" s="51"/>
      <c r="GT1007" s="96"/>
      <c r="GU1007" s="96"/>
      <c r="GV1007" s="51"/>
      <c r="GW1007" s="51"/>
      <c r="GX1007" s="51"/>
      <c r="GY1007" s="51"/>
    </row>
    <row r="1008" spans="194:207" ht="12.75">
      <c r="GL1008" s="51"/>
      <c r="GM1008" s="51"/>
      <c r="GN1008" s="51"/>
      <c r="GO1008" s="51"/>
      <c r="GP1008" s="51"/>
      <c r="GQ1008" s="57"/>
      <c r="GR1008" s="51"/>
      <c r="GS1008" s="51"/>
      <c r="GT1008" s="96"/>
      <c r="GU1008" s="96"/>
      <c r="GV1008" s="51"/>
      <c r="GW1008" s="51"/>
      <c r="GX1008" s="51"/>
      <c r="GY1008" s="51"/>
    </row>
    <row r="1009" spans="194:207" ht="12.75">
      <c r="GL1009" s="51"/>
      <c r="GM1009" s="51"/>
      <c r="GN1009" s="51"/>
      <c r="GO1009" s="51"/>
      <c r="GP1009" s="51"/>
      <c r="GQ1009" s="57"/>
      <c r="GR1009" s="51"/>
      <c r="GS1009" s="51"/>
      <c r="GT1009" s="96"/>
      <c r="GU1009" s="96"/>
      <c r="GV1009" s="51"/>
      <c r="GW1009" s="51"/>
      <c r="GX1009" s="51"/>
      <c r="GY1009" s="51"/>
    </row>
    <row r="1010" spans="194:207" ht="12.75">
      <c r="GL1010" s="51"/>
      <c r="GM1010" s="51"/>
      <c r="GN1010" s="51"/>
      <c r="GO1010" s="51"/>
      <c r="GP1010" s="51"/>
      <c r="GQ1010" s="57"/>
      <c r="GR1010" s="51"/>
      <c r="GS1010" s="51"/>
      <c r="GT1010" s="96"/>
      <c r="GU1010" s="96"/>
      <c r="GV1010" s="51"/>
      <c r="GW1010" s="51"/>
      <c r="GX1010" s="51"/>
      <c r="GY1010" s="51"/>
    </row>
    <row r="1011" spans="194:207" ht="12.75">
      <c r="GL1011" s="51"/>
      <c r="GM1011" s="51"/>
      <c r="GN1011" s="51"/>
      <c r="GO1011" s="51"/>
      <c r="GP1011" s="51"/>
      <c r="GQ1011" s="57"/>
      <c r="GR1011" s="51"/>
      <c r="GS1011" s="51"/>
      <c r="GT1011" s="96"/>
      <c r="GU1011" s="96"/>
      <c r="GV1011" s="51"/>
      <c r="GW1011" s="51"/>
      <c r="GX1011" s="51"/>
      <c r="GY1011" s="51"/>
    </row>
    <row r="1012" spans="194:207" ht="12.75">
      <c r="GL1012" s="51"/>
      <c r="GM1012" s="51"/>
      <c r="GN1012" s="51"/>
      <c r="GO1012" s="51"/>
      <c r="GP1012" s="51"/>
      <c r="GQ1012" s="57"/>
      <c r="GR1012" s="51"/>
      <c r="GS1012" s="51"/>
      <c r="GT1012" s="96"/>
      <c r="GU1012" s="96"/>
      <c r="GV1012" s="51"/>
      <c r="GW1012" s="51"/>
      <c r="GX1012" s="51"/>
      <c r="GY1012" s="51"/>
    </row>
    <row r="1013" spans="194:207" ht="12.75">
      <c r="GL1013" s="51"/>
      <c r="GM1013" s="51"/>
      <c r="GN1013" s="51"/>
      <c r="GO1013" s="51"/>
      <c r="GP1013" s="51"/>
      <c r="GQ1013" s="57"/>
      <c r="GR1013" s="51"/>
      <c r="GS1013" s="51"/>
      <c r="GT1013" s="96"/>
      <c r="GU1013" s="96"/>
      <c r="GV1013" s="51"/>
      <c r="GW1013" s="51"/>
      <c r="GX1013" s="51"/>
      <c r="GY1013" s="51"/>
    </row>
    <row r="1014" spans="194:207" ht="12.75">
      <c r="GL1014" s="51"/>
      <c r="GM1014" s="51"/>
      <c r="GN1014" s="51"/>
      <c r="GO1014" s="51"/>
      <c r="GP1014" s="51"/>
      <c r="GQ1014" s="57"/>
      <c r="GR1014" s="51"/>
      <c r="GS1014" s="51"/>
      <c r="GT1014" s="96"/>
      <c r="GU1014" s="96"/>
      <c r="GV1014" s="51"/>
      <c r="GW1014" s="51"/>
      <c r="GX1014" s="51"/>
      <c r="GY1014" s="51"/>
    </row>
    <row r="1015" spans="194:207" ht="12.75">
      <c r="GL1015" s="51"/>
      <c r="GM1015" s="51"/>
      <c r="GN1015" s="51"/>
      <c r="GO1015" s="51"/>
      <c r="GP1015" s="51"/>
      <c r="GQ1015" s="57"/>
      <c r="GR1015" s="51"/>
      <c r="GS1015" s="51"/>
      <c r="GT1015" s="96"/>
      <c r="GU1015" s="96"/>
      <c r="GV1015" s="51"/>
      <c r="GW1015" s="51"/>
      <c r="GX1015" s="51"/>
      <c r="GY1015" s="51"/>
    </row>
    <row r="1016" spans="194:207" ht="12.75">
      <c r="GL1016" s="51"/>
      <c r="GM1016" s="51"/>
      <c r="GN1016" s="51"/>
      <c r="GO1016" s="51"/>
      <c r="GP1016" s="51"/>
      <c r="GQ1016" s="57"/>
      <c r="GR1016" s="51"/>
      <c r="GS1016" s="51"/>
      <c r="GT1016" s="96"/>
      <c r="GU1016" s="96"/>
      <c r="GV1016" s="51"/>
      <c r="GW1016" s="51"/>
      <c r="GX1016" s="51"/>
      <c r="GY1016" s="51"/>
    </row>
    <row r="1017" spans="194:207" ht="12.75">
      <c r="GL1017" s="51"/>
      <c r="GM1017" s="51"/>
      <c r="GN1017" s="51"/>
      <c r="GO1017" s="51"/>
      <c r="GP1017" s="51"/>
      <c r="GQ1017" s="57"/>
      <c r="GR1017" s="51"/>
      <c r="GS1017" s="51"/>
      <c r="GT1017" s="96"/>
      <c r="GU1017" s="96"/>
      <c r="GV1017" s="51"/>
      <c r="GW1017" s="51"/>
      <c r="GX1017" s="51"/>
      <c r="GY1017" s="51"/>
    </row>
    <row r="1018" spans="194:207" ht="12.75">
      <c r="GL1018" s="51"/>
      <c r="GM1018" s="51"/>
      <c r="GN1018" s="51"/>
      <c r="GO1018" s="51"/>
      <c r="GP1018" s="51"/>
      <c r="GQ1018" s="57"/>
      <c r="GR1018" s="51"/>
      <c r="GS1018" s="51"/>
      <c r="GT1018" s="96"/>
      <c r="GU1018" s="96"/>
      <c r="GV1018" s="51"/>
      <c r="GW1018" s="51"/>
      <c r="GX1018" s="51"/>
      <c r="GY1018" s="51"/>
    </row>
    <row r="1019" spans="194:207" ht="12.75">
      <c r="GL1019" s="51"/>
      <c r="GM1019" s="51"/>
      <c r="GN1019" s="51"/>
      <c r="GO1019" s="51"/>
      <c r="GP1019" s="51"/>
      <c r="GQ1019" s="57"/>
      <c r="GR1019" s="51"/>
      <c r="GS1019" s="51"/>
      <c r="GT1019" s="96"/>
      <c r="GU1019" s="96"/>
      <c r="GV1019" s="51"/>
      <c r="GW1019" s="51"/>
      <c r="GX1019" s="51"/>
      <c r="GY1019" s="51"/>
    </row>
    <row r="1020" spans="194:207" ht="12.75">
      <c r="GL1020" s="51"/>
      <c r="GM1020" s="51"/>
      <c r="GN1020" s="51"/>
      <c r="GO1020" s="51"/>
      <c r="GP1020" s="51"/>
      <c r="GQ1020" s="57"/>
      <c r="GR1020" s="51"/>
      <c r="GS1020" s="51"/>
      <c r="GT1020" s="96"/>
      <c r="GU1020" s="96"/>
      <c r="GV1020" s="51"/>
      <c r="GW1020" s="51"/>
      <c r="GX1020" s="51"/>
      <c r="GY1020" s="51"/>
    </row>
    <row r="1021" spans="194:207" ht="12.75">
      <c r="GL1021" s="51"/>
      <c r="GM1021" s="51"/>
      <c r="GN1021" s="51"/>
      <c r="GO1021" s="51"/>
      <c r="GP1021" s="51"/>
      <c r="GQ1021" s="57"/>
      <c r="GR1021" s="51"/>
      <c r="GS1021" s="51"/>
      <c r="GT1021" s="96"/>
      <c r="GU1021" s="96"/>
      <c r="GV1021" s="51"/>
      <c r="GW1021" s="51"/>
      <c r="GX1021" s="51"/>
      <c r="GY1021" s="51"/>
    </row>
    <row r="1022" spans="194:207" ht="12.75">
      <c r="GL1022" s="51"/>
      <c r="GM1022" s="51"/>
      <c r="GN1022" s="51"/>
      <c r="GO1022" s="51"/>
      <c r="GP1022" s="51"/>
      <c r="GQ1022" s="57"/>
      <c r="GR1022" s="51"/>
      <c r="GS1022" s="51"/>
      <c r="GT1022" s="96"/>
      <c r="GU1022" s="96"/>
      <c r="GV1022" s="51"/>
      <c r="GW1022" s="51"/>
      <c r="GX1022" s="51"/>
      <c r="GY1022" s="51"/>
    </row>
    <row r="1023" spans="194:207" ht="12.75">
      <c r="GL1023" s="51"/>
      <c r="GM1023" s="51"/>
      <c r="GN1023" s="51"/>
      <c r="GO1023" s="51"/>
      <c r="GP1023" s="51"/>
      <c r="GQ1023" s="57"/>
      <c r="GR1023" s="51"/>
      <c r="GS1023" s="51"/>
      <c r="GT1023" s="96"/>
      <c r="GU1023" s="96"/>
      <c r="GV1023" s="51"/>
      <c r="GW1023" s="51"/>
      <c r="GX1023" s="51"/>
      <c r="GY1023" s="51"/>
    </row>
    <row r="1024" spans="194:207" ht="12.75">
      <c r="GL1024" s="51"/>
      <c r="GM1024" s="51"/>
      <c r="GN1024" s="51"/>
      <c r="GO1024" s="51"/>
      <c r="GP1024" s="51"/>
      <c r="GQ1024" s="57"/>
      <c r="GR1024" s="51"/>
      <c r="GS1024" s="51"/>
      <c r="GT1024" s="96"/>
      <c r="GU1024" s="96"/>
      <c r="GV1024" s="51"/>
      <c r="GW1024" s="51"/>
      <c r="GX1024" s="51"/>
      <c r="GY1024" s="51"/>
    </row>
    <row r="1025" spans="194:207" ht="12.75">
      <c r="GL1025" s="51"/>
      <c r="GM1025" s="51"/>
      <c r="GN1025" s="51"/>
      <c r="GO1025" s="51"/>
      <c r="GP1025" s="51"/>
      <c r="GQ1025" s="57"/>
      <c r="GR1025" s="51"/>
      <c r="GS1025" s="51"/>
      <c r="GT1025" s="96"/>
      <c r="GU1025" s="96"/>
      <c r="GV1025" s="51"/>
      <c r="GW1025" s="51"/>
      <c r="GX1025" s="51"/>
      <c r="GY1025" s="51"/>
    </row>
    <row r="1026" spans="194:207" ht="12.75">
      <c r="GL1026" s="51"/>
      <c r="GM1026" s="51"/>
      <c r="GN1026" s="51"/>
      <c r="GO1026" s="51"/>
      <c r="GP1026" s="51"/>
      <c r="GQ1026" s="57"/>
      <c r="GR1026" s="51"/>
      <c r="GS1026" s="51"/>
      <c r="GT1026" s="96"/>
      <c r="GU1026" s="96"/>
      <c r="GV1026" s="51"/>
      <c r="GW1026" s="51"/>
      <c r="GX1026" s="51"/>
      <c r="GY1026" s="51"/>
    </row>
    <row r="1027" spans="194:207" ht="12.75">
      <c r="GL1027" s="51"/>
      <c r="GM1027" s="51"/>
      <c r="GN1027" s="51"/>
      <c r="GO1027" s="51"/>
      <c r="GP1027" s="51"/>
      <c r="GQ1027" s="57"/>
      <c r="GR1027" s="51"/>
      <c r="GS1027" s="51"/>
      <c r="GT1027" s="96"/>
      <c r="GU1027" s="96"/>
      <c r="GV1027" s="51"/>
      <c r="GW1027" s="51"/>
      <c r="GX1027" s="51"/>
      <c r="GY1027" s="51"/>
    </row>
    <row r="1028" spans="194:207" ht="12.75">
      <c r="GL1028" s="51"/>
      <c r="GM1028" s="51"/>
      <c r="GN1028" s="51"/>
      <c r="GO1028" s="51"/>
      <c r="GP1028" s="51"/>
      <c r="GQ1028" s="57"/>
      <c r="GR1028" s="51"/>
      <c r="GS1028" s="51"/>
      <c r="GT1028" s="96"/>
      <c r="GU1028" s="96"/>
      <c r="GV1028" s="51"/>
      <c r="GW1028" s="51"/>
      <c r="GX1028" s="51"/>
      <c r="GY1028" s="51"/>
    </row>
    <row r="1029" spans="194:207" ht="12.75">
      <c r="GL1029" s="51"/>
      <c r="GM1029" s="51"/>
      <c r="GN1029" s="51"/>
      <c r="GO1029" s="51"/>
      <c r="GP1029" s="51"/>
      <c r="GQ1029" s="57"/>
      <c r="GR1029" s="51"/>
      <c r="GS1029" s="51"/>
      <c r="GT1029" s="96"/>
      <c r="GU1029" s="96"/>
      <c r="GV1029" s="51"/>
      <c r="GW1029" s="51"/>
      <c r="GX1029" s="51"/>
      <c r="GY1029" s="51"/>
    </row>
    <row r="1030" spans="194:207" ht="12.75">
      <c r="GL1030" s="51"/>
      <c r="GM1030" s="51"/>
      <c r="GN1030" s="51"/>
      <c r="GO1030" s="51"/>
      <c r="GP1030" s="51"/>
      <c r="GQ1030" s="57"/>
      <c r="GR1030" s="51"/>
      <c r="GS1030" s="51"/>
      <c r="GT1030" s="96"/>
      <c r="GU1030" s="96"/>
      <c r="GV1030" s="51"/>
      <c r="GW1030" s="51"/>
      <c r="GX1030" s="51"/>
      <c r="GY1030" s="51"/>
    </row>
    <row r="1031" spans="194:207" ht="12.75">
      <c r="GL1031" s="51"/>
      <c r="GM1031" s="51"/>
      <c r="GN1031" s="51"/>
      <c r="GO1031" s="51"/>
      <c r="GP1031" s="51"/>
      <c r="GQ1031" s="57"/>
      <c r="GR1031" s="51"/>
      <c r="GS1031" s="51"/>
      <c r="GT1031" s="96"/>
      <c r="GU1031" s="96"/>
      <c r="GV1031" s="51"/>
      <c r="GW1031" s="51"/>
      <c r="GX1031" s="51"/>
      <c r="GY1031" s="51"/>
    </row>
    <row r="1032" spans="194:207" ht="12.75">
      <c r="GL1032" s="51"/>
      <c r="GM1032" s="51"/>
      <c r="GN1032" s="51"/>
      <c r="GO1032" s="51"/>
      <c r="GP1032" s="51"/>
      <c r="GQ1032" s="57"/>
      <c r="GR1032" s="51"/>
      <c r="GS1032" s="51"/>
      <c r="GT1032" s="96"/>
      <c r="GU1032" s="96"/>
      <c r="GV1032" s="51"/>
      <c r="GW1032" s="51"/>
      <c r="GX1032" s="51"/>
      <c r="GY1032" s="51"/>
    </row>
    <row r="1033" spans="194:207" ht="12.75">
      <c r="GL1033" s="51"/>
      <c r="GM1033" s="51"/>
      <c r="GN1033" s="51"/>
      <c r="GO1033" s="51"/>
      <c r="GP1033" s="51"/>
      <c r="GQ1033" s="57"/>
      <c r="GR1033" s="51"/>
      <c r="GS1033" s="51"/>
      <c r="GT1033" s="96"/>
      <c r="GU1033" s="96"/>
      <c r="GV1033" s="51"/>
      <c r="GW1033" s="51"/>
      <c r="GX1033" s="51"/>
      <c r="GY1033" s="51"/>
    </row>
    <row r="1034" spans="194:207" ht="12.75">
      <c r="GL1034" s="51"/>
      <c r="GM1034" s="51"/>
      <c r="GN1034" s="51"/>
      <c r="GO1034" s="51"/>
      <c r="GP1034" s="51"/>
      <c r="GQ1034" s="57"/>
      <c r="GR1034" s="51"/>
      <c r="GS1034" s="51"/>
      <c r="GT1034" s="96"/>
      <c r="GU1034" s="96"/>
      <c r="GV1034" s="51"/>
      <c r="GW1034" s="51"/>
      <c r="GX1034" s="51"/>
      <c r="GY1034" s="51"/>
    </row>
    <row r="1035" spans="194:207" ht="12.75">
      <c r="GL1035" s="51"/>
      <c r="GM1035" s="51"/>
      <c r="GN1035" s="51"/>
      <c r="GO1035" s="51"/>
      <c r="GP1035" s="51"/>
      <c r="GQ1035" s="57"/>
      <c r="GR1035" s="51"/>
      <c r="GS1035" s="51"/>
      <c r="GT1035" s="96"/>
      <c r="GU1035" s="96"/>
      <c r="GV1035" s="51"/>
      <c r="GW1035" s="51"/>
      <c r="GX1035" s="51"/>
      <c r="GY1035" s="51"/>
    </row>
    <row r="1036" spans="194:207" ht="12.75">
      <c r="GL1036" s="51"/>
      <c r="GM1036" s="51"/>
      <c r="GN1036" s="51"/>
      <c r="GO1036" s="51"/>
      <c r="GP1036" s="51"/>
      <c r="GQ1036" s="57"/>
      <c r="GR1036" s="51"/>
      <c r="GS1036" s="51"/>
      <c r="GT1036" s="96"/>
      <c r="GU1036" s="96"/>
      <c r="GV1036" s="51"/>
      <c r="GW1036" s="51"/>
      <c r="GX1036" s="51"/>
      <c r="GY1036" s="51"/>
    </row>
    <row r="1037" spans="194:207" ht="12.75">
      <c r="GL1037" s="51"/>
      <c r="GM1037" s="51"/>
      <c r="GN1037" s="51"/>
      <c r="GO1037" s="51"/>
      <c r="GP1037" s="51"/>
      <c r="GQ1037" s="57"/>
      <c r="GR1037" s="51"/>
      <c r="GS1037" s="51"/>
      <c r="GT1037" s="96"/>
      <c r="GU1037" s="96"/>
      <c r="GV1037" s="51"/>
      <c r="GW1037" s="51"/>
      <c r="GX1037" s="51"/>
      <c r="GY1037" s="51"/>
    </row>
    <row r="1038" spans="194:207" ht="12.75">
      <c r="GL1038" s="51"/>
      <c r="GM1038" s="51"/>
      <c r="GN1038" s="51"/>
      <c r="GO1038" s="51"/>
      <c r="GP1038" s="51"/>
      <c r="GQ1038" s="57"/>
      <c r="GR1038" s="51"/>
      <c r="GS1038" s="51"/>
      <c r="GT1038" s="96"/>
      <c r="GU1038" s="96"/>
      <c r="GV1038" s="51"/>
      <c r="GW1038" s="51"/>
      <c r="GX1038" s="51"/>
      <c r="GY1038" s="51"/>
    </row>
    <row r="1039" spans="194:207" ht="12.75">
      <c r="GL1039" s="51"/>
      <c r="GM1039" s="51"/>
      <c r="GN1039" s="51"/>
      <c r="GO1039" s="51"/>
      <c r="GP1039" s="51"/>
      <c r="GQ1039" s="57"/>
      <c r="GR1039" s="51"/>
      <c r="GS1039" s="51"/>
      <c r="GT1039" s="96"/>
      <c r="GU1039" s="96"/>
      <c r="GV1039" s="51"/>
      <c r="GW1039" s="51"/>
      <c r="GX1039" s="51"/>
      <c r="GY1039" s="51"/>
    </row>
    <row r="1040" spans="194:207" ht="12.75">
      <c r="GL1040" s="51"/>
      <c r="GM1040" s="51"/>
      <c r="GN1040" s="51"/>
      <c r="GO1040" s="51"/>
      <c r="GP1040" s="51"/>
      <c r="GQ1040" s="57"/>
      <c r="GR1040" s="51"/>
      <c r="GS1040" s="51"/>
      <c r="GT1040" s="96"/>
      <c r="GU1040" s="96"/>
      <c r="GV1040" s="51"/>
      <c r="GW1040" s="51"/>
      <c r="GX1040" s="51"/>
      <c r="GY1040" s="51"/>
    </row>
    <row r="1041" spans="194:207" ht="12.75">
      <c r="GL1041" s="51"/>
      <c r="GM1041" s="51"/>
      <c r="GN1041" s="51"/>
      <c r="GO1041" s="51"/>
      <c r="GP1041" s="51"/>
      <c r="GQ1041" s="57"/>
      <c r="GR1041" s="51"/>
      <c r="GS1041" s="51"/>
      <c r="GT1041" s="96"/>
      <c r="GU1041" s="96"/>
      <c r="GV1041" s="51"/>
      <c r="GW1041" s="51"/>
      <c r="GX1041" s="51"/>
      <c r="GY1041" s="51"/>
    </row>
    <row r="1042" spans="194:207" ht="12.75">
      <c r="GL1042" s="51"/>
      <c r="GM1042" s="51"/>
      <c r="GN1042" s="51"/>
      <c r="GO1042" s="51"/>
      <c r="GP1042" s="51"/>
      <c r="GQ1042" s="57"/>
      <c r="GR1042" s="51"/>
      <c r="GS1042" s="51"/>
      <c r="GT1042" s="96"/>
      <c r="GU1042" s="96"/>
      <c r="GV1042" s="51"/>
      <c r="GW1042" s="51"/>
      <c r="GX1042" s="51"/>
      <c r="GY1042" s="51"/>
    </row>
    <row r="1043" spans="194:207" ht="12.75">
      <c r="GL1043" s="51"/>
      <c r="GM1043" s="51"/>
      <c r="GN1043" s="51"/>
      <c r="GO1043" s="51"/>
      <c r="GP1043" s="51"/>
      <c r="GQ1043" s="57"/>
      <c r="GR1043" s="51"/>
      <c r="GS1043" s="51"/>
      <c r="GT1043" s="96"/>
      <c r="GU1043" s="96"/>
      <c r="GV1043" s="51"/>
      <c r="GW1043" s="51"/>
      <c r="GX1043" s="51"/>
      <c r="GY1043" s="51"/>
    </row>
    <row r="1044" spans="194:207" ht="12.75">
      <c r="GL1044" s="51"/>
      <c r="GM1044" s="51"/>
      <c r="GN1044" s="51"/>
      <c r="GO1044" s="51"/>
      <c r="GP1044" s="51"/>
      <c r="GQ1044" s="57"/>
      <c r="GR1044" s="51"/>
      <c r="GS1044" s="51"/>
      <c r="GT1044" s="96"/>
      <c r="GU1044" s="96"/>
      <c r="GV1044" s="51"/>
      <c r="GW1044" s="51"/>
      <c r="GX1044" s="51"/>
      <c r="GY1044" s="51"/>
    </row>
    <row r="1045" spans="194:207" ht="12.75">
      <c r="GL1045" s="51"/>
      <c r="GM1045" s="51"/>
      <c r="GN1045" s="51"/>
      <c r="GO1045" s="51"/>
      <c r="GP1045" s="51"/>
      <c r="GQ1045" s="57"/>
      <c r="GR1045" s="51"/>
      <c r="GS1045" s="51"/>
      <c r="GT1045" s="96"/>
      <c r="GU1045" s="96"/>
      <c r="GV1045" s="51"/>
      <c r="GW1045" s="51"/>
      <c r="GX1045" s="51"/>
      <c r="GY1045" s="51"/>
    </row>
    <row r="1046" spans="194:207" ht="12.75">
      <c r="GL1046" s="51"/>
      <c r="GM1046" s="51"/>
      <c r="GN1046" s="51"/>
      <c r="GO1046" s="51"/>
      <c r="GP1046" s="51"/>
      <c r="GQ1046" s="57"/>
      <c r="GR1046" s="51"/>
      <c r="GS1046" s="51"/>
      <c r="GT1046" s="96"/>
      <c r="GU1046" s="96"/>
      <c r="GV1046" s="51"/>
      <c r="GW1046" s="51"/>
      <c r="GX1046" s="51"/>
      <c r="GY1046" s="51"/>
    </row>
    <row r="1047" spans="194:207" ht="12.75">
      <c r="GL1047" s="51"/>
      <c r="GM1047" s="51"/>
      <c r="GN1047" s="51"/>
      <c r="GO1047" s="51"/>
      <c r="GP1047" s="51"/>
      <c r="GQ1047" s="57"/>
      <c r="GR1047" s="51"/>
      <c r="GS1047" s="51"/>
      <c r="GT1047" s="96"/>
      <c r="GU1047" s="96"/>
      <c r="GV1047" s="51"/>
      <c r="GW1047" s="51"/>
      <c r="GX1047" s="51"/>
      <c r="GY1047" s="51"/>
    </row>
    <row r="1048" spans="194:207" ht="12.75">
      <c r="GL1048" s="51"/>
      <c r="GM1048" s="51"/>
      <c r="GN1048" s="51"/>
      <c r="GO1048" s="51"/>
      <c r="GP1048" s="51"/>
      <c r="GQ1048" s="57"/>
      <c r="GR1048" s="51"/>
      <c r="GS1048" s="51"/>
      <c r="GT1048" s="96"/>
      <c r="GU1048" s="96"/>
      <c r="GV1048" s="51"/>
      <c r="GW1048" s="51"/>
      <c r="GX1048" s="51"/>
      <c r="GY1048" s="51"/>
    </row>
    <row r="1049" spans="194:207" ht="12.75">
      <c r="GL1049" s="51"/>
      <c r="GM1049" s="51"/>
      <c r="GN1049" s="51"/>
      <c r="GO1049" s="51"/>
      <c r="GP1049" s="51"/>
      <c r="GQ1049" s="57"/>
      <c r="GR1049" s="51"/>
      <c r="GS1049" s="51"/>
      <c r="GT1049" s="96"/>
      <c r="GU1049" s="96"/>
      <c r="GV1049" s="51"/>
      <c r="GW1049" s="51"/>
      <c r="GX1049" s="51"/>
      <c r="GY1049" s="51"/>
    </row>
    <row r="1050" spans="194:207" ht="12.75">
      <c r="GL1050" s="51"/>
      <c r="GM1050" s="51"/>
      <c r="GN1050" s="51"/>
      <c r="GO1050" s="51"/>
      <c r="GP1050" s="51"/>
      <c r="GQ1050" s="57"/>
      <c r="GR1050" s="51"/>
      <c r="GS1050" s="51"/>
      <c r="GT1050" s="96"/>
      <c r="GU1050" s="96"/>
      <c r="GV1050" s="51"/>
      <c r="GW1050" s="51"/>
      <c r="GX1050" s="51"/>
      <c r="GY1050" s="51"/>
    </row>
    <row r="1051" spans="194:207" ht="12.75">
      <c r="GL1051" s="51"/>
      <c r="GM1051" s="51"/>
      <c r="GN1051" s="51"/>
      <c r="GO1051" s="51"/>
      <c r="GP1051" s="51"/>
      <c r="GQ1051" s="57"/>
      <c r="GR1051" s="51"/>
      <c r="GS1051" s="51"/>
      <c r="GT1051" s="96"/>
      <c r="GU1051" s="96"/>
      <c r="GV1051" s="51"/>
      <c r="GW1051" s="51"/>
      <c r="GX1051" s="51"/>
      <c r="GY1051" s="51"/>
    </row>
    <row r="1052" spans="194:207" ht="12.75">
      <c r="GL1052" s="51"/>
      <c r="GM1052" s="51"/>
      <c r="GN1052" s="51"/>
      <c r="GO1052" s="51"/>
      <c r="GP1052" s="51"/>
      <c r="GQ1052" s="57"/>
      <c r="GR1052" s="51"/>
      <c r="GS1052" s="51"/>
      <c r="GT1052" s="96"/>
      <c r="GU1052" s="96"/>
      <c r="GV1052" s="51"/>
      <c r="GW1052" s="51"/>
      <c r="GX1052" s="51"/>
      <c r="GY1052" s="51"/>
    </row>
    <row r="1053" spans="194:207" ht="12.75">
      <c r="GL1053" s="51"/>
      <c r="GM1053" s="51"/>
      <c r="GN1053" s="51"/>
      <c r="GO1053" s="51"/>
      <c r="GP1053" s="51"/>
      <c r="GQ1053" s="57"/>
      <c r="GR1053" s="51"/>
      <c r="GS1053" s="51"/>
      <c r="GT1053" s="96"/>
      <c r="GU1053" s="96"/>
      <c r="GV1053" s="51"/>
      <c r="GW1053" s="51"/>
      <c r="GX1053" s="51"/>
      <c r="GY1053" s="51"/>
    </row>
    <row r="1054" spans="194:207" ht="12.75">
      <c r="GL1054" s="51"/>
      <c r="GM1054" s="51"/>
      <c r="GN1054" s="51"/>
      <c r="GO1054" s="51"/>
      <c r="GP1054" s="51"/>
      <c r="GQ1054" s="57"/>
      <c r="GR1054" s="51"/>
      <c r="GS1054" s="51"/>
      <c r="GT1054" s="96"/>
      <c r="GU1054" s="96"/>
      <c r="GV1054" s="51"/>
      <c r="GW1054" s="51"/>
      <c r="GX1054" s="51"/>
      <c r="GY1054" s="51"/>
    </row>
    <row r="1055" spans="194:207" ht="12.75">
      <c r="GL1055" s="51"/>
      <c r="GM1055" s="51"/>
      <c r="GN1055" s="51"/>
      <c r="GO1055" s="51"/>
      <c r="GP1055" s="51"/>
      <c r="GQ1055" s="57"/>
      <c r="GR1055" s="51"/>
      <c r="GS1055" s="51"/>
      <c r="GT1055" s="96"/>
      <c r="GU1055" s="96"/>
      <c r="GV1055" s="51"/>
      <c r="GW1055" s="51"/>
      <c r="GX1055" s="51"/>
      <c r="GY1055" s="51"/>
    </row>
    <row r="1056" spans="194:207" ht="12.75">
      <c r="GL1056" s="51"/>
      <c r="GM1056" s="51"/>
      <c r="GN1056" s="51"/>
      <c r="GO1056" s="51"/>
      <c r="GP1056" s="51"/>
      <c r="GQ1056" s="57"/>
      <c r="GR1056" s="51"/>
      <c r="GS1056" s="51"/>
      <c r="GT1056" s="96"/>
      <c r="GU1056" s="96"/>
      <c r="GV1056" s="51"/>
      <c r="GW1056" s="51"/>
      <c r="GX1056" s="51"/>
      <c r="GY1056" s="51"/>
    </row>
    <row r="1057" spans="194:207" ht="12.75">
      <c r="GL1057" s="51"/>
      <c r="GM1057" s="51"/>
      <c r="GN1057" s="51"/>
      <c r="GO1057" s="51"/>
      <c r="GP1057" s="51"/>
      <c r="GQ1057" s="57"/>
      <c r="GR1057" s="51"/>
      <c r="GS1057" s="51"/>
      <c r="GT1057" s="96"/>
      <c r="GU1057" s="96"/>
      <c r="GV1057" s="51"/>
      <c r="GW1057" s="51"/>
      <c r="GX1057" s="51"/>
      <c r="GY1057" s="51"/>
    </row>
    <row r="1058" spans="194:207" ht="12.75">
      <c r="GL1058" s="51"/>
      <c r="GM1058" s="51"/>
      <c r="GN1058" s="51"/>
      <c r="GO1058" s="51"/>
      <c r="GP1058" s="51"/>
      <c r="GQ1058" s="57"/>
      <c r="GR1058" s="51"/>
      <c r="GS1058" s="51"/>
      <c r="GT1058" s="96"/>
      <c r="GU1058" s="96"/>
      <c r="GV1058" s="51"/>
      <c r="GW1058" s="51"/>
      <c r="GX1058" s="51"/>
      <c r="GY1058" s="51"/>
    </row>
    <row r="1059" spans="194:207" ht="12.75">
      <c r="GL1059" s="51"/>
      <c r="GM1059" s="51"/>
      <c r="GN1059" s="51"/>
      <c r="GO1059" s="51"/>
      <c r="GP1059" s="51"/>
      <c r="GQ1059" s="57"/>
      <c r="GR1059" s="51"/>
      <c r="GS1059" s="51"/>
      <c r="GT1059" s="96"/>
      <c r="GU1059" s="96"/>
      <c r="GV1059" s="51"/>
      <c r="GW1059" s="51"/>
      <c r="GX1059" s="51"/>
      <c r="GY1059" s="51"/>
    </row>
    <row r="1060" spans="194:207" ht="12.75">
      <c r="GL1060" s="51"/>
      <c r="GM1060" s="51"/>
      <c r="GN1060" s="51"/>
      <c r="GO1060" s="51"/>
      <c r="GP1060" s="51"/>
      <c r="GQ1060" s="57"/>
      <c r="GR1060" s="51"/>
      <c r="GS1060" s="51"/>
      <c r="GT1060" s="96"/>
      <c r="GU1060" s="96"/>
      <c r="GV1060" s="51"/>
      <c r="GW1060" s="51"/>
      <c r="GX1060" s="51"/>
      <c r="GY1060" s="51"/>
    </row>
    <row r="1061" spans="194:207" ht="12.75">
      <c r="GL1061" s="51"/>
      <c r="GM1061" s="51"/>
      <c r="GN1061" s="51"/>
      <c r="GO1061" s="51"/>
      <c r="GP1061" s="51"/>
      <c r="GQ1061" s="57"/>
      <c r="GR1061" s="51"/>
      <c r="GS1061" s="51"/>
      <c r="GT1061" s="96"/>
      <c r="GU1061" s="96"/>
      <c r="GV1061" s="51"/>
      <c r="GW1061" s="51"/>
      <c r="GX1061" s="51"/>
      <c r="GY1061" s="51"/>
    </row>
    <row r="1062" spans="194:207" ht="12.75">
      <c r="GL1062" s="51"/>
      <c r="GM1062" s="51"/>
      <c r="GN1062" s="51"/>
      <c r="GO1062" s="51"/>
      <c r="GP1062" s="51"/>
      <c r="GQ1062" s="57"/>
      <c r="GR1062" s="51"/>
      <c r="GS1062" s="51"/>
      <c r="GT1062" s="96"/>
      <c r="GU1062" s="96"/>
      <c r="GV1062" s="51"/>
      <c r="GW1062" s="51"/>
      <c r="GX1062" s="51"/>
      <c r="GY1062" s="51"/>
    </row>
    <row r="1063" spans="194:207" ht="12.75">
      <c r="GL1063" s="51"/>
      <c r="GM1063" s="51"/>
      <c r="GN1063" s="51"/>
      <c r="GO1063" s="51"/>
      <c r="GP1063" s="51"/>
      <c r="GQ1063" s="57"/>
      <c r="GR1063" s="51"/>
      <c r="GS1063" s="51"/>
      <c r="GT1063" s="96"/>
      <c r="GU1063" s="96"/>
      <c r="GV1063" s="51"/>
      <c r="GW1063" s="51"/>
      <c r="GX1063" s="51"/>
      <c r="GY1063" s="51"/>
    </row>
    <row r="1064" spans="194:207" ht="12.75">
      <c r="GL1064" s="51"/>
      <c r="GM1064" s="51"/>
      <c r="GN1064" s="51"/>
      <c r="GO1064" s="51"/>
      <c r="GP1064" s="51"/>
      <c r="GQ1064" s="57"/>
      <c r="GR1064" s="51"/>
      <c r="GS1064" s="51"/>
      <c r="GT1064" s="96"/>
      <c r="GU1064" s="96"/>
      <c r="GV1064" s="51"/>
      <c r="GW1064" s="51"/>
      <c r="GX1064" s="51"/>
      <c r="GY1064" s="51"/>
    </row>
    <row r="1065" spans="194:207" ht="12.75">
      <c r="GL1065" s="51"/>
      <c r="GM1065" s="51"/>
      <c r="GN1065" s="51"/>
      <c r="GO1065" s="51"/>
      <c r="GP1065" s="51"/>
      <c r="GQ1065" s="57"/>
      <c r="GR1065" s="51"/>
      <c r="GS1065" s="51"/>
      <c r="GT1065" s="96"/>
      <c r="GU1065" s="96"/>
      <c r="GV1065" s="51"/>
      <c r="GW1065" s="51"/>
      <c r="GX1065" s="51"/>
      <c r="GY1065" s="51"/>
    </row>
    <row r="1066" spans="194:207" ht="12.75">
      <c r="GL1066" s="51"/>
      <c r="GM1066" s="51"/>
      <c r="GN1066" s="51"/>
      <c r="GO1066" s="51"/>
      <c r="GP1066" s="51"/>
      <c r="GQ1066" s="57"/>
      <c r="GR1066" s="51"/>
      <c r="GS1066" s="51"/>
      <c r="GT1066" s="96"/>
      <c r="GU1066" s="96"/>
      <c r="GV1066" s="51"/>
      <c r="GW1066" s="51"/>
      <c r="GX1066" s="51"/>
      <c r="GY1066" s="51"/>
    </row>
    <row r="1067" spans="194:207" ht="12.75">
      <c r="GL1067" s="51"/>
      <c r="GM1067" s="51"/>
      <c r="GN1067" s="51"/>
      <c r="GO1067" s="51"/>
      <c r="GP1067" s="51"/>
      <c r="GQ1067" s="57"/>
      <c r="GR1067" s="51"/>
      <c r="GS1067" s="51"/>
      <c r="GT1067" s="96"/>
      <c r="GU1067" s="96"/>
      <c r="GV1067" s="51"/>
      <c r="GW1067" s="51"/>
      <c r="GX1067" s="51"/>
      <c r="GY1067" s="51"/>
    </row>
    <row r="1068" spans="194:207" ht="12.75">
      <c r="GL1068" s="51"/>
      <c r="GM1068" s="51"/>
      <c r="GN1068" s="51"/>
      <c r="GO1068" s="51"/>
      <c r="GP1068" s="51"/>
      <c r="GQ1068" s="57"/>
      <c r="GR1068" s="51"/>
      <c r="GS1068" s="51"/>
      <c r="GT1068" s="96"/>
      <c r="GU1068" s="96"/>
      <c r="GV1068" s="51"/>
      <c r="GW1068" s="51"/>
      <c r="GX1068" s="51"/>
      <c r="GY1068" s="51"/>
    </row>
    <row r="1069" spans="194:207" ht="12.75">
      <c r="GL1069" s="51"/>
      <c r="GM1069" s="51"/>
      <c r="GN1069" s="51"/>
      <c r="GO1069" s="51"/>
      <c r="GP1069" s="51"/>
      <c r="GQ1069" s="57"/>
      <c r="GR1069" s="51"/>
      <c r="GS1069" s="51"/>
      <c r="GT1069" s="96"/>
      <c r="GU1069" s="96"/>
      <c r="GV1069" s="51"/>
      <c r="GW1069" s="51"/>
      <c r="GX1069" s="51"/>
      <c r="GY1069" s="51"/>
    </row>
    <row r="1070" spans="194:207" ht="12.75">
      <c r="GL1070" s="51"/>
      <c r="GM1070" s="51"/>
      <c r="GN1070" s="51"/>
      <c r="GO1070" s="51"/>
      <c r="GP1070" s="51"/>
      <c r="GQ1070" s="57"/>
      <c r="GR1070" s="51"/>
      <c r="GS1070" s="51"/>
      <c r="GT1070" s="96"/>
      <c r="GU1070" s="96"/>
      <c r="GV1070" s="51"/>
      <c r="GW1070" s="51"/>
      <c r="GX1070" s="51"/>
      <c r="GY1070" s="51"/>
    </row>
    <row r="1071" spans="194:207" ht="12.75">
      <c r="GL1071" s="51"/>
      <c r="GM1071" s="51"/>
      <c r="GN1071" s="51"/>
      <c r="GO1071" s="51"/>
      <c r="GP1071" s="51"/>
      <c r="GQ1071" s="57"/>
      <c r="GR1071" s="51"/>
      <c r="GS1071" s="51"/>
      <c r="GT1071" s="96"/>
      <c r="GU1071" s="96"/>
      <c r="GV1071" s="51"/>
      <c r="GW1071" s="51"/>
      <c r="GX1071" s="51"/>
      <c r="GY1071" s="51"/>
    </row>
    <row r="1072" spans="194:207" ht="12.75">
      <c r="GL1072" s="51"/>
      <c r="GM1072" s="51"/>
      <c r="GN1072" s="51"/>
      <c r="GO1072" s="51"/>
      <c r="GP1072" s="51"/>
      <c r="GQ1072" s="57"/>
      <c r="GR1072" s="51"/>
      <c r="GS1072" s="51"/>
      <c r="GT1072" s="96"/>
      <c r="GU1072" s="96"/>
      <c r="GV1072" s="51"/>
      <c r="GW1072" s="51"/>
      <c r="GX1072" s="51"/>
      <c r="GY1072" s="51"/>
    </row>
    <row r="1073" spans="194:207" ht="12.75">
      <c r="GL1073" s="51"/>
      <c r="GM1073" s="51"/>
      <c r="GN1073" s="51"/>
      <c r="GO1073" s="51"/>
      <c r="GP1073" s="51"/>
      <c r="GQ1073" s="57"/>
      <c r="GR1073" s="51"/>
      <c r="GS1073" s="51"/>
      <c r="GT1073" s="96"/>
      <c r="GU1073" s="96"/>
      <c r="GV1073" s="51"/>
      <c r="GW1073" s="51"/>
      <c r="GX1073" s="51"/>
      <c r="GY1073" s="51"/>
    </row>
    <row r="1074" spans="194:207" ht="12.75">
      <c r="GL1074" s="51"/>
      <c r="GM1074" s="51"/>
      <c r="GN1074" s="51"/>
      <c r="GO1074" s="51"/>
      <c r="GP1074" s="51"/>
      <c r="GQ1074" s="57"/>
      <c r="GR1074" s="51"/>
      <c r="GS1074" s="51"/>
      <c r="GT1074" s="96"/>
      <c r="GU1074" s="96"/>
      <c r="GV1074" s="51"/>
      <c r="GW1074" s="51"/>
      <c r="GX1074" s="51"/>
      <c r="GY1074" s="51"/>
    </row>
    <row r="1075" spans="194:207" ht="12.75">
      <c r="GL1075" s="51"/>
      <c r="GM1075" s="51"/>
      <c r="GN1075" s="51"/>
      <c r="GO1075" s="51"/>
      <c r="GP1075" s="51"/>
      <c r="GQ1075" s="57"/>
      <c r="GR1075" s="51"/>
      <c r="GS1075" s="51"/>
      <c r="GT1075" s="96"/>
      <c r="GU1075" s="96"/>
      <c r="GV1075" s="51"/>
      <c r="GW1075" s="51"/>
      <c r="GX1075" s="51"/>
      <c r="GY1075" s="51"/>
    </row>
    <row r="1076" spans="194:207" ht="12.75">
      <c r="GL1076" s="51"/>
      <c r="GM1076" s="51"/>
      <c r="GN1076" s="51"/>
      <c r="GO1076" s="51"/>
      <c r="GP1076" s="51"/>
      <c r="GQ1076" s="57"/>
      <c r="GR1076" s="51"/>
      <c r="GS1076" s="51"/>
      <c r="GT1076" s="96"/>
      <c r="GU1076" s="96"/>
      <c r="GV1076" s="51"/>
      <c r="GW1076" s="51"/>
      <c r="GX1076" s="51"/>
      <c r="GY1076" s="51"/>
    </row>
    <row r="1077" spans="194:207" ht="12.75">
      <c r="GL1077" s="51"/>
      <c r="GM1077" s="51"/>
      <c r="GN1077" s="51"/>
      <c r="GO1077" s="51"/>
      <c r="GP1077" s="51"/>
      <c r="GQ1077" s="57"/>
      <c r="GR1077" s="51"/>
      <c r="GS1077" s="51"/>
      <c r="GT1077" s="96"/>
      <c r="GU1077" s="96"/>
      <c r="GV1077" s="51"/>
      <c r="GW1077" s="51"/>
      <c r="GX1077" s="51"/>
      <c r="GY1077" s="51"/>
    </row>
    <row r="1078" spans="194:207" ht="12.75">
      <c r="GL1078" s="51"/>
      <c r="GM1078" s="51"/>
      <c r="GN1078" s="51"/>
      <c r="GO1078" s="51"/>
      <c r="GP1078" s="51"/>
      <c r="GQ1078" s="57"/>
      <c r="GR1078" s="51"/>
      <c r="GS1078" s="51"/>
      <c r="GT1078" s="96"/>
      <c r="GU1078" s="96"/>
      <c r="GV1078" s="51"/>
      <c r="GW1078" s="51"/>
      <c r="GX1078" s="51"/>
      <c r="GY1078" s="51"/>
    </row>
    <row r="1079" spans="194:207" ht="12.75">
      <c r="GL1079" s="51"/>
      <c r="GM1079" s="51"/>
      <c r="GN1079" s="51"/>
      <c r="GO1079" s="51"/>
      <c r="GP1079" s="51"/>
      <c r="GQ1079" s="57"/>
      <c r="GR1079" s="51"/>
      <c r="GS1079" s="51"/>
      <c r="GT1079" s="96"/>
      <c r="GU1079" s="96"/>
      <c r="GV1079" s="51"/>
      <c r="GW1079" s="51"/>
      <c r="GX1079" s="51"/>
      <c r="GY1079" s="51"/>
    </row>
    <row r="1080" spans="194:207" ht="12.75">
      <c r="GL1080" s="51"/>
      <c r="GM1080" s="51"/>
      <c r="GN1080" s="51"/>
      <c r="GO1080" s="51"/>
      <c r="GP1080" s="51"/>
      <c r="GQ1080" s="57"/>
      <c r="GR1080" s="51"/>
      <c r="GS1080" s="51"/>
      <c r="GT1080" s="96"/>
      <c r="GU1080" s="96"/>
      <c r="GV1080" s="51"/>
      <c r="GW1080" s="51"/>
      <c r="GX1080" s="51"/>
      <c r="GY1080" s="51"/>
    </row>
    <row r="1081" spans="194:207" ht="12.75">
      <c r="GL1081" s="51"/>
      <c r="GM1081" s="51"/>
      <c r="GN1081" s="51"/>
      <c r="GO1081" s="51"/>
      <c r="GP1081" s="51"/>
      <c r="GQ1081" s="57"/>
      <c r="GR1081" s="51"/>
      <c r="GS1081" s="51"/>
      <c r="GT1081" s="96"/>
      <c r="GU1081" s="96"/>
      <c r="GV1081" s="51"/>
      <c r="GW1081" s="51"/>
      <c r="GX1081" s="51"/>
      <c r="GY1081" s="51"/>
    </row>
    <row r="1082" spans="194:207" ht="12.75">
      <c r="GL1082" s="51"/>
      <c r="GM1082" s="51"/>
      <c r="GN1082" s="51"/>
      <c r="GO1082" s="51"/>
      <c r="GP1082" s="51"/>
      <c r="GQ1082" s="57"/>
      <c r="GR1082" s="51"/>
      <c r="GS1082" s="51"/>
      <c r="GT1082" s="96"/>
      <c r="GU1082" s="96"/>
      <c r="GV1082" s="51"/>
      <c r="GW1082" s="51"/>
      <c r="GX1082" s="51"/>
      <c r="GY1082" s="51"/>
    </row>
    <row r="1083" spans="194:207" ht="12.75">
      <c r="GL1083" s="51"/>
      <c r="GM1083" s="51"/>
      <c r="GN1083" s="51"/>
      <c r="GO1083" s="51"/>
      <c r="GP1083" s="51"/>
      <c r="GQ1083" s="57"/>
      <c r="GR1083" s="51"/>
      <c r="GS1083" s="51"/>
      <c r="GT1083" s="96"/>
      <c r="GU1083" s="96"/>
      <c r="GV1083" s="51"/>
      <c r="GW1083" s="51"/>
      <c r="GX1083" s="51"/>
      <c r="GY1083" s="51"/>
    </row>
    <row r="1084" spans="194:207" ht="12.75">
      <c r="GL1084" s="51"/>
      <c r="GM1084" s="51"/>
      <c r="GN1084" s="51"/>
      <c r="GO1084" s="51"/>
      <c r="GP1084" s="51"/>
      <c r="GQ1084" s="57"/>
      <c r="GR1084" s="51"/>
      <c r="GS1084" s="51"/>
      <c r="GT1084" s="96"/>
      <c r="GU1084" s="96"/>
      <c r="GV1084" s="51"/>
      <c r="GW1084" s="51"/>
      <c r="GX1084" s="51"/>
      <c r="GY1084" s="51"/>
    </row>
    <row r="1085" spans="194:207" ht="12.75">
      <c r="GL1085" s="51"/>
      <c r="GM1085" s="51"/>
      <c r="GN1085" s="51"/>
      <c r="GO1085" s="51"/>
      <c r="GP1085" s="51"/>
      <c r="GQ1085" s="57"/>
      <c r="GR1085" s="51"/>
      <c r="GS1085" s="51"/>
      <c r="GT1085" s="96"/>
      <c r="GU1085" s="96"/>
      <c r="GV1085" s="51"/>
      <c r="GW1085" s="51"/>
      <c r="GX1085" s="51"/>
      <c r="GY1085" s="51"/>
    </row>
    <row r="1086" spans="194:207" ht="12.75">
      <c r="GL1086" s="51"/>
      <c r="GM1086" s="51"/>
      <c r="GN1086" s="51"/>
      <c r="GO1086" s="51"/>
      <c r="GP1086" s="51"/>
      <c r="GQ1086" s="57"/>
      <c r="GR1086" s="51"/>
      <c r="GS1086" s="51"/>
      <c r="GT1086" s="96"/>
      <c r="GU1086" s="96"/>
      <c r="GV1086" s="51"/>
      <c r="GW1086" s="51"/>
      <c r="GX1086" s="51"/>
      <c r="GY1086" s="51"/>
    </row>
    <row r="1087" spans="194:207" ht="12.75">
      <c r="GL1087" s="51"/>
      <c r="GM1087" s="51"/>
      <c r="GN1087" s="51"/>
      <c r="GO1087" s="51"/>
      <c r="GP1087" s="51"/>
      <c r="GQ1087" s="57"/>
      <c r="GR1087" s="51"/>
      <c r="GS1087" s="51"/>
      <c r="GT1087" s="96"/>
      <c r="GU1087" s="96"/>
      <c r="GV1087" s="51"/>
      <c r="GW1087" s="51"/>
      <c r="GX1087" s="51"/>
      <c r="GY1087" s="51"/>
    </row>
    <row r="1088" spans="194:207" ht="12.75">
      <c r="GL1088" s="51"/>
      <c r="GM1088" s="51"/>
      <c r="GN1088" s="51"/>
      <c r="GO1088" s="51"/>
      <c r="GP1088" s="51"/>
      <c r="GQ1088" s="57"/>
      <c r="GR1088" s="51"/>
      <c r="GS1088" s="51"/>
      <c r="GT1088" s="96"/>
      <c r="GU1088" s="96"/>
      <c r="GV1088" s="51"/>
      <c r="GW1088" s="51"/>
      <c r="GX1088" s="51"/>
      <c r="GY1088" s="51"/>
    </row>
    <row r="1089" spans="194:207" ht="12.75">
      <c r="GL1089" s="51"/>
      <c r="GM1089" s="51"/>
      <c r="GN1089" s="51"/>
      <c r="GO1089" s="51"/>
      <c r="GP1089" s="51"/>
      <c r="GQ1089" s="57"/>
      <c r="GR1089" s="51"/>
      <c r="GS1089" s="51"/>
      <c r="GT1089" s="96"/>
      <c r="GU1089" s="96"/>
      <c r="GV1089" s="51"/>
      <c r="GW1089" s="51"/>
      <c r="GX1089" s="51"/>
      <c r="GY1089" s="51"/>
    </row>
    <row r="1090" spans="194:207" ht="12.75">
      <c r="GL1090" s="51"/>
      <c r="GM1090" s="51"/>
      <c r="GN1090" s="51"/>
      <c r="GO1090" s="51"/>
      <c r="GP1090" s="51"/>
      <c r="GQ1090" s="57"/>
      <c r="GR1090" s="51"/>
      <c r="GS1090" s="51"/>
      <c r="GT1090" s="96"/>
      <c r="GU1090" s="96"/>
      <c r="GV1090" s="51"/>
      <c r="GW1090" s="51"/>
      <c r="GX1090" s="51"/>
      <c r="GY1090" s="51"/>
    </row>
    <row r="1091" spans="194:207" ht="12.75">
      <c r="GL1091" s="51"/>
      <c r="GM1091" s="51"/>
      <c r="GN1091" s="51"/>
      <c r="GO1091" s="51"/>
      <c r="GP1091" s="51"/>
      <c r="GQ1091" s="57"/>
      <c r="GR1091" s="51"/>
      <c r="GS1091" s="51"/>
      <c r="GT1091" s="96"/>
      <c r="GU1091" s="96"/>
      <c r="GV1091" s="51"/>
      <c r="GW1091" s="51"/>
      <c r="GX1091" s="51"/>
      <c r="GY1091" s="51"/>
    </row>
    <row r="1092" spans="194:207" ht="12.75">
      <c r="GL1092" s="51"/>
      <c r="GM1092" s="51"/>
      <c r="GN1092" s="51"/>
      <c r="GO1092" s="51"/>
      <c r="GP1092" s="51"/>
      <c r="GQ1092" s="57"/>
      <c r="GR1092" s="51"/>
      <c r="GS1092" s="51"/>
      <c r="GT1092" s="96"/>
      <c r="GU1092" s="96"/>
      <c r="GV1092" s="51"/>
      <c r="GW1092" s="51"/>
      <c r="GX1092" s="51"/>
      <c r="GY1092" s="51"/>
    </row>
    <row r="1093" spans="194:207" ht="12.75">
      <c r="GL1093" s="51"/>
      <c r="GM1093" s="51"/>
      <c r="GN1093" s="51"/>
      <c r="GO1093" s="51"/>
      <c r="GP1093" s="51"/>
      <c r="GQ1093" s="57"/>
      <c r="GR1093" s="51"/>
      <c r="GS1093" s="51"/>
      <c r="GT1093" s="96"/>
      <c r="GU1093" s="96"/>
      <c r="GV1093" s="51"/>
      <c r="GW1093" s="51"/>
      <c r="GX1093" s="51"/>
      <c r="GY1093" s="51"/>
    </row>
    <row r="1094" spans="194:207" ht="12.75">
      <c r="GL1094" s="51"/>
      <c r="GM1094" s="51"/>
      <c r="GN1094" s="51"/>
      <c r="GO1094" s="51"/>
      <c r="GP1094" s="51"/>
      <c r="GQ1094" s="57"/>
      <c r="GR1094" s="51"/>
      <c r="GS1094" s="51"/>
      <c r="GT1094" s="96"/>
      <c r="GU1094" s="96"/>
      <c r="GV1094" s="51"/>
      <c r="GW1094" s="51"/>
      <c r="GX1094" s="51"/>
      <c r="GY1094" s="51"/>
    </row>
    <row r="1095" spans="194:207" ht="12.75">
      <c r="GL1095" s="51"/>
      <c r="GM1095" s="51"/>
      <c r="GN1095" s="51"/>
      <c r="GO1095" s="51"/>
      <c r="GP1095" s="51"/>
      <c r="GQ1095" s="57"/>
      <c r="GR1095" s="51"/>
      <c r="GS1095" s="51"/>
      <c r="GT1095" s="96"/>
      <c r="GU1095" s="96"/>
      <c r="GV1095" s="51"/>
      <c r="GW1095" s="51"/>
      <c r="GX1095" s="51"/>
      <c r="GY1095" s="51"/>
    </row>
    <row r="1096" spans="194:207" ht="12.75">
      <c r="GL1096" s="51"/>
      <c r="GM1096" s="51"/>
      <c r="GN1096" s="51"/>
      <c r="GO1096" s="51"/>
      <c r="GP1096" s="51"/>
      <c r="GQ1096" s="57"/>
      <c r="GR1096" s="51"/>
      <c r="GS1096" s="51"/>
      <c r="GT1096" s="96"/>
      <c r="GU1096" s="96"/>
      <c r="GV1096" s="51"/>
      <c r="GW1096" s="51"/>
      <c r="GX1096" s="51"/>
      <c r="GY1096" s="51"/>
    </row>
    <row r="1097" spans="194:207" ht="12.75">
      <c r="GL1097" s="51"/>
      <c r="GM1097" s="51"/>
      <c r="GN1097" s="51"/>
      <c r="GO1097" s="51"/>
      <c r="GP1097" s="51"/>
      <c r="GQ1097" s="57"/>
      <c r="GR1097" s="51"/>
      <c r="GS1097" s="51"/>
      <c r="GT1097" s="96"/>
      <c r="GU1097" s="96"/>
      <c r="GV1097" s="51"/>
      <c r="GW1097" s="51"/>
      <c r="GX1097" s="51"/>
      <c r="GY1097" s="51"/>
    </row>
    <row r="1098" spans="194:207" ht="12.75">
      <c r="GL1098" s="51"/>
      <c r="GM1098" s="51"/>
      <c r="GN1098" s="51"/>
      <c r="GO1098" s="51"/>
      <c r="GP1098" s="51"/>
      <c r="GQ1098" s="57"/>
      <c r="GR1098" s="51"/>
      <c r="GS1098" s="51"/>
      <c r="GT1098" s="96"/>
      <c r="GU1098" s="96"/>
      <c r="GV1098" s="51"/>
      <c r="GW1098" s="51"/>
      <c r="GX1098" s="51"/>
      <c r="GY1098" s="51"/>
    </row>
    <row r="1099" spans="194:207" ht="12.75">
      <c r="GL1099" s="51"/>
      <c r="GM1099" s="51"/>
      <c r="GN1099" s="51"/>
      <c r="GO1099" s="51"/>
      <c r="GP1099" s="51"/>
      <c r="GQ1099" s="57"/>
      <c r="GR1099" s="51"/>
      <c r="GS1099" s="51"/>
      <c r="GT1099" s="96"/>
      <c r="GU1099" s="96"/>
      <c r="GV1099" s="51"/>
      <c r="GW1099" s="51"/>
      <c r="GX1099" s="51"/>
      <c r="GY1099" s="51"/>
    </row>
    <row r="1100" spans="194:207" ht="12.75">
      <c r="GL1100" s="51"/>
      <c r="GM1100" s="51"/>
      <c r="GN1100" s="51"/>
      <c r="GO1100" s="51"/>
      <c r="GP1100" s="51"/>
      <c r="GQ1100" s="57"/>
      <c r="GR1100" s="51"/>
      <c r="GS1100" s="51"/>
      <c r="GT1100" s="96"/>
      <c r="GU1100" s="96"/>
      <c r="GV1100" s="51"/>
      <c r="GW1100" s="51"/>
      <c r="GX1100" s="51"/>
      <c r="GY1100" s="51"/>
    </row>
    <row r="1101" spans="194:207" ht="12.75">
      <c r="GL1101" s="51"/>
      <c r="GM1101" s="51"/>
      <c r="GN1101" s="51"/>
      <c r="GO1101" s="51"/>
      <c r="GP1101" s="51"/>
      <c r="GQ1101" s="57"/>
      <c r="GR1101" s="51"/>
      <c r="GS1101" s="51"/>
      <c r="GT1101" s="96"/>
      <c r="GU1101" s="96"/>
      <c r="GV1101" s="51"/>
      <c r="GW1101" s="51"/>
      <c r="GX1101" s="51"/>
      <c r="GY1101" s="51"/>
    </row>
    <row r="1102" spans="194:207" ht="12.75">
      <c r="GL1102" s="51"/>
      <c r="GM1102" s="51"/>
      <c r="GN1102" s="51"/>
      <c r="GO1102" s="51"/>
      <c r="GP1102" s="51"/>
      <c r="GQ1102" s="57"/>
      <c r="GR1102" s="51"/>
      <c r="GS1102" s="51"/>
      <c r="GT1102" s="96"/>
      <c r="GU1102" s="96"/>
      <c r="GV1102" s="51"/>
      <c r="GW1102" s="51"/>
      <c r="GX1102" s="51"/>
      <c r="GY1102" s="51"/>
    </row>
    <row r="1103" spans="194:207" ht="12.75">
      <c r="GL1103" s="51"/>
      <c r="GM1103" s="51"/>
      <c r="GN1103" s="51"/>
      <c r="GO1103" s="51"/>
      <c r="GP1103" s="51"/>
      <c r="GQ1103" s="57"/>
      <c r="GR1103" s="51"/>
      <c r="GS1103" s="51"/>
      <c r="GT1103" s="96"/>
      <c r="GU1103" s="96"/>
      <c r="GV1103" s="51"/>
      <c r="GW1103" s="51"/>
      <c r="GX1103" s="51"/>
      <c r="GY1103" s="51"/>
    </row>
    <row r="1104" spans="194:207" ht="12.75">
      <c r="GL1104" s="51"/>
      <c r="GM1104" s="51"/>
      <c r="GN1104" s="51"/>
      <c r="GO1104" s="51"/>
      <c r="GP1104" s="51"/>
      <c r="GQ1104" s="57"/>
      <c r="GR1104" s="51"/>
      <c r="GS1104" s="51"/>
      <c r="GT1104" s="96"/>
      <c r="GU1104" s="96"/>
      <c r="GV1104" s="51"/>
      <c r="GW1104" s="51"/>
      <c r="GX1104" s="51"/>
      <c r="GY1104" s="51"/>
    </row>
    <row r="1105" spans="194:207" ht="12.75">
      <c r="GL1105" s="51"/>
      <c r="GM1105" s="51"/>
      <c r="GN1105" s="51"/>
      <c r="GO1105" s="51"/>
      <c r="GP1105" s="51"/>
      <c r="GQ1105" s="57"/>
      <c r="GR1105" s="51"/>
      <c r="GS1105" s="51"/>
      <c r="GT1105" s="96"/>
      <c r="GU1105" s="96"/>
      <c r="GV1105" s="51"/>
      <c r="GW1105" s="51"/>
      <c r="GX1105" s="51"/>
      <c r="GY1105" s="51"/>
    </row>
    <row r="1106" spans="194:207" ht="12.75">
      <c r="GL1106" s="51"/>
      <c r="GM1106" s="51"/>
      <c r="GN1106" s="51"/>
      <c r="GO1106" s="51"/>
      <c r="GP1106" s="51"/>
      <c r="GQ1106" s="57"/>
      <c r="GR1106" s="51"/>
      <c r="GS1106" s="51"/>
      <c r="GT1106" s="96"/>
      <c r="GU1106" s="96"/>
      <c r="GV1106" s="51"/>
      <c r="GW1106" s="51"/>
      <c r="GX1106" s="51"/>
      <c r="GY1106" s="51"/>
    </row>
    <row r="1107" spans="194:207" ht="12.75">
      <c r="GL1107" s="51"/>
      <c r="GM1107" s="51"/>
      <c r="GN1107" s="51"/>
      <c r="GO1107" s="51"/>
      <c r="GP1107" s="51"/>
      <c r="GQ1107" s="57"/>
      <c r="GR1107" s="51"/>
      <c r="GS1107" s="51"/>
      <c r="GT1107" s="96"/>
      <c r="GU1107" s="96"/>
      <c r="GV1107" s="51"/>
      <c r="GW1107" s="51"/>
      <c r="GX1107" s="51"/>
      <c r="GY1107" s="51"/>
    </row>
    <row r="1108" spans="194:207" ht="12.75">
      <c r="GL1108" s="51"/>
      <c r="GM1108" s="51"/>
      <c r="GN1108" s="51"/>
      <c r="GO1108" s="51"/>
      <c r="GP1108" s="51"/>
      <c r="GQ1108" s="57"/>
      <c r="GR1108" s="51"/>
      <c r="GS1108" s="51"/>
      <c r="GT1108" s="96"/>
      <c r="GU1108" s="96"/>
      <c r="GV1108" s="51"/>
      <c r="GW1108" s="51"/>
      <c r="GX1108" s="51"/>
      <c r="GY1108" s="51"/>
    </row>
    <row r="1109" spans="194:207" ht="12.75">
      <c r="GL1109" s="51"/>
      <c r="GM1109" s="51"/>
      <c r="GN1109" s="51"/>
      <c r="GO1109" s="51"/>
      <c r="GP1109" s="51"/>
      <c r="GQ1109" s="57"/>
      <c r="GR1109" s="51"/>
      <c r="GS1109" s="51"/>
      <c r="GT1109" s="96"/>
      <c r="GU1109" s="96"/>
      <c r="GV1109" s="51"/>
      <c r="GW1109" s="51"/>
      <c r="GX1109" s="51"/>
      <c r="GY1109" s="51"/>
    </row>
    <row r="1110" spans="194:207" ht="12.75">
      <c r="GL1110" s="51"/>
      <c r="GM1110" s="51"/>
      <c r="GN1110" s="51"/>
      <c r="GO1110" s="51"/>
      <c r="GP1110" s="51"/>
      <c r="GQ1110" s="57"/>
      <c r="GR1110" s="51"/>
      <c r="GS1110" s="51"/>
      <c r="GT1110" s="96"/>
      <c r="GU1110" s="96"/>
      <c r="GV1110" s="51"/>
      <c r="GW1110" s="51"/>
      <c r="GX1110" s="51"/>
      <c r="GY1110" s="51"/>
    </row>
    <row r="1111" spans="194:207" ht="12.75">
      <c r="GL1111" s="51"/>
      <c r="GM1111" s="51"/>
      <c r="GN1111" s="51"/>
      <c r="GO1111" s="51"/>
      <c r="GP1111" s="51"/>
      <c r="GQ1111" s="57"/>
      <c r="GR1111" s="51"/>
      <c r="GS1111" s="51"/>
      <c r="GT1111" s="96"/>
      <c r="GU1111" s="96"/>
      <c r="GV1111" s="51"/>
      <c r="GW1111" s="51"/>
      <c r="GX1111" s="51"/>
      <c r="GY1111" s="51"/>
    </row>
    <row r="1112" spans="194:207" ht="12.75">
      <c r="GL1112" s="51"/>
      <c r="GM1112" s="51"/>
      <c r="GN1112" s="51"/>
      <c r="GO1112" s="51"/>
      <c r="GP1112" s="51"/>
      <c r="GQ1112" s="57"/>
      <c r="GR1112" s="51"/>
      <c r="GS1112" s="51"/>
      <c r="GT1112" s="96"/>
      <c r="GU1112" s="96"/>
      <c r="GV1112" s="51"/>
      <c r="GW1112" s="51"/>
      <c r="GX1112" s="51"/>
      <c r="GY1112" s="51"/>
    </row>
    <row r="1113" spans="194:207" ht="12.75">
      <c r="GL1113" s="51"/>
      <c r="GM1113" s="51"/>
      <c r="GN1113" s="51"/>
      <c r="GO1113" s="51"/>
      <c r="GP1113" s="51"/>
      <c r="GQ1113" s="57"/>
      <c r="GR1113" s="51"/>
      <c r="GS1113" s="51"/>
      <c r="GT1113" s="96"/>
      <c r="GU1113" s="96"/>
      <c r="GV1113" s="51"/>
      <c r="GW1113" s="51"/>
      <c r="GX1113" s="51"/>
      <c r="GY1113" s="51"/>
    </row>
    <row r="1114" spans="194:207" ht="12.75">
      <c r="GL1114" s="51"/>
      <c r="GM1114" s="51"/>
      <c r="GN1114" s="51"/>
      <c r="GO1114" s="51"/>
      <c r="GP1114" s="51"/>
      <c r="GQ1114" s="57"/>
      <c r="GR1114" s="51"/>
      <c r="GS1114" s="51"/>
      <c r="GT1114" s="96"/>
      <c r="GU1114" s="96"/>
      <c r="GV1114" s="51"/>
      <c r="GW1114" s="51"/>
      <c r="GX1114" s="51"/>
      <c r="GY1114" s="51"/>
    </row>
    <row r="1115" spans="194:207" ht="12.75">
      <c r="GL1115" s="51"/>
      <c r="GM1115" s="51"/>
      <c r="GN1115" s="51"/>
      <c r="GO1115" s="51"/>
      <c r="GP1115" s="51"/>
      <c r="GQ1115" s="57"/>
      <c r="GR1115" s="51"/>
      <c r="GS1115" s="51"/>
      <c r="GT1115" s="96"/>
      <c r="GU1115" s="96"/>
      <c r="GV1115" s="51"/>
      <c r="GW1115" s="51"/>
      <c r="GX1115" s="51"/>
      <c r="GY1115" s="51"/>
    </row>
    <row r="1116" spans="194:207" ht="12.75">
      <c r="GL1116" s="51"/>
      <c r="GM1116" s="51"/>
      <c r="GN1116" s="51"/>
      <c r="GO1116" s="51"/>
      <c r="GP1116" s="51"/>
      <c r="GQ1116" s="57"/>
      <c r="GR1116" s="51"/>
      <c r="GS1116" s="51"/>
      <c r="GT1116" s="96"/>
      <c r="GU1116" s="96"/>
      <c r="GV1116" s="51"/>
      <c r="GW1116" s="51"/>
      <c r="GX1116" s="51"/>
      <c r="GY1116" s="51"/>
    </row>
    <row r="1117" spans="194:207" ht="12.75">
      <c r="GL1117" s="51"/>
      <c r="GM1117" s="51"/>
      <c r="GN1117" s="51"/>
      <c r="GO1117" s="51"/>
      <c r="GP1117" s="51"/>
      <c r="GQ1117" s="57"/>
      <c r="GR1117" s="51"/>
      <c r="GS1117" s="51"/>
      <c r="GT1117" s="96"/>
      <c r="GU1117" s="96"/>
      <c r="GV1117" s="51"/>
      <c r="GW1117" s="51"/>
      <c r="GX1117" s="51"/>
      <c r="GY1117" s="51"/>
    </row>
    <row r="1118" spans="194:207" ht="12.75">
      <c r="GL1118" s="51"/>
      <c r="GM1118" s="51"/>
      <c r="GN1118" s="51"/>
      <c r="GO1118" s="51"/>
      <c r="GP1118" s="51"/>
      <c r="GQ1118" s="57"/>
      <c r="GR1118" s="51"/>
      <c r="GS1118" s="51"/>
      <c r="GT1118" s="96"/>
      <c r="GU1118" s="96"/>
      <c r="GV1118" s="51"/>
      <c r="GW1118" s="51"/>
      <c r="GX1118" s="51"/>
      <c r="GY1118" s="51"/>
    </row>
    <row r="1119" spans="194:207" ht="12.75">
      <c r="GL1119" s="51"/>
      <c r="GM1119" s="51"/>
      <c r="GN1119" s="51"/>
      <c r="GO1119" s="51"/>
      <c r="GP1119" s="51"/>
      <c r="GQ1119" s="57"/>
      <c r="GR1119" s="51"/>
      <c r="GS1119" s="51"/>
      <c r="GT1119" s="96"/>
      <c r="GU1119" s="96"/>
      <c r="GV1119" s="51"/>
      <c r="GW1119" s="51"/>
      <c r="GX1119" s="51"/>
      <c r="GY1119" s="51"/>
    </row>
    <row r="1120" spans="194:207" ht="12.75">
      <c r="GL1120" s="51"/>
      <c r="GM1120" s="51"/>
      <c r="GN1120" s="51"/>
      <c r="GO1120" s="51"/>
      <c r="GP1120" s="51"/>
      <c r="GQ1120" s="57"/>
      <c r="GR1120" s="51"/>
      <c r="GS1120" s="51"/>
      <c r="GT1120" s="96"/>
      <c r="GU1120" s="96"/>
      <c r="GV1120" s="51"/>
      <c r="GW1120" s="51"/>
      <c r="GX1120" s="51"/>
      <c r="GY1120" s="51"/>
    </row>
    <row r="1121" spans="194:207" ht="12.75">
      <c r="GL1121" s="51"/>
      <c r="GM1121" s="51"/>
      <c r="GN1121" s="51"/>
      <c r="GO1121" s="51"/>
      <c r="GP1121" s="51"/>
      <c r="GQ1121" s="57"/>
      <c r="GR1121" s="51"/>
      <c r="GS1121" s="51"/>
      <c r="GT1121" s="96"/>
      <c r="GU1121" s="96"/>
      <c r="GV1121" s="51"/>
      <c r="GW1121" s="51"/>
      <c r="GX1121" s="51"/>
      <c r="GY1121" s="51"/>
    </row>
    <row r="1122" spans="194:207" ht="12.75">
      <c r="GL1122" s="51"/>
      <c r="GM1122" s="51"/>
      <c r="GN1122" s="51"/>
      <c r="GO1122" s="51"/>
      <c r="GP1122" s="51"/>
      <c r="GQ1122" s="57"/>
      <c r="GR1122" s="51"/>
      <c r="GS1122" s="51"/>
      <c r="GT1122" s="96"/>
      <c r="GU1122" s="96"/>
      <c r="GV1122" s="51"/>
      <c r="GW1122" s="51"/>
      <c r="GX1122" s="51"/>
      <c r="GY1122" s="51"/>
    </row>
    <row r="1123" spans="194:207" ht="12.75">
      <c r="GL1123" s="51"/>
      <c r="GM1123" s="51"/>
      <c r="GN1123" s="51"/>
      <c r="GO1123" s="51"/>
      <c r="GP1123" s="51"/>
      <c r="GQ1123" s="57"/>
      <c r="GR1123" s="51"/>
      <c r="GS1123" s="51"/>
      <c r="GT1123" s="96"/>
      <c r="GU1123" s="96"/>
      <c r="GV1123" s="51"/>
      <c r="GW1123" s="51"/>
      <c r="GX1123" s="51"/>
      <c r="GY1123" s="51"/>
    </row>
    <row r="1124" spans="194:207" ht="12.75">
      <c r="GL1124" s="51"/>
      <c r="GM1124" s="51"/>
      <c r="GN1124" s="51"/>
      <c r="GO1124" s="51"/>
      <c r="GP1124" s="51"/>
      <c r="GQ1124" s="57"/>
      <c r="GR1124" s="51"/>
      <c r="GS1124" s="51"/>
      <c r="GT1124" s="96"/>
      <c r="GU1124" s="96"/>
      <c r="GV1124" s="51"/>
      <c r="GW1124" s="51"/>
      <c r="GX1124" s="51"/>
      <c r="GY1124" s="51"/>
    </row>
    <row r="1125" spans="194:207" ht="12.75">
      <c r="GL1125" s="51"/>
      <c r="GM1125" s="51"/>
      <c r="GN1125" s="51"/>
      <c r="GO1125" s="51"/>
      <c r="GP1125" s="51"/>
      <c r="GQ1125" s="57"/>
      <c r="GR1125" s="51"/>
      <c r="GS1125" s="51"/>
      <c r="GT1125" s="96"/>
      <c r="GU1125" s="96"/>
      <c r="GV1125" s="51"/>
      <c r="GW1125" s="51"/>
      <c r="GX1125" s="51"/>
      <c r="GY1125" s="51"/>
    </row>
    <row r="1126" spans="194:207" ht="12.75">
      <c r="GL1126" s="51"/>
      <c r="GM1126" s="51"/>
      <c r="GN1126" s="51"/>
      <c r="GO1126" s="51"/>
      <c r="GP1126" s="51"/>
      <c r="GQ1126" s="57"/>
      <c r="GR1126" s="51"/>
      <c r="GS1126" s="51"/>
      <c r="GT1126" s="96"/>
      <c r="GU1126" s="96"/>
      <c r="GV1126" s="51"/>
      <c r="GW1126" s="51"/>
      <c r="GX1126" s="51"/>
      <c r="GY1126" s="51"/>
    </row>
    <row r="1127" spans="194:207" ht="12.75">
      <c r="GL1127" s="51"/>
      <c r="GM1127" s="51"/>
      <c r="GN1127" s="51"/>
      <c r="GO1127" s="51"/>
      <c r="GP1127" s="51"/>
      <c r="GQ1127" s="57"/>
      <c r="GR1127" s="51"/>
      <c r="GS1127" s="51"/>
      <c r="GT1127" s="96"/>
      <c r="GU1127" s="96"/>
      <c r="GV1127" s="51"/>
      <c r="GW1127" s="51"/>
      <c r="GX1127" s="51"/>
      <c r="GY1127" s="51"/>
    </row>
    <row r="1128" spans="194:207" ht="12.75">
      <c r="GL1128" s="51"/>
      <c r="GM1128" s="51"/>
      <c r="GN1128" s="51"/>
      <c r="GO1128" s="51"/>
      <c r="GP1128" s="51"/>
      <c r="GQ1128" s="57"/>
      <c r="GR1128" s="51"/>
      <c r="GS1128" s="51"/>
      <c r="GT1128" s="96"/>
      <c r="GU1128" s="96"/>
      <c r="GV1128" s="51"/>
      <c r="GW1128" s="51"/>
      <c r="GX1128" s="51"/>
      <c r="GY1128" s="51"/>
    </row>
    <row r="1129" spans="194:207" ht="12.75">
      <c r="GL1129" s="51"/>
      <c r="GM1129" s="51"/>
      <c r="GN1129" s="51"/>
      <c r="GO1129" s="51"/>
      <c r="GP1129" s="51"/>
      <c r="GQ1129" s="57"/>
      <c r="GR1129" s="51"/>
      <c r="GS1129" s="51"/>
      <c r="GT1129" s="96"/>
      <c r="GU1129" s="96"/>
      <c r="GV1129" s="51"/>
      <c r="GW1129" s="51"/>
      <c r="GX1129" s="51"/>
      <c r="GY1129" s="51"/>
    </row>
    <row r="1130" spans="194:207" ht="12.75">
      <c r="GL1130" s="51"/>
      <c r="GM1130" s="51"/>
      <c r="GN1130" s="51"/>
      <c r="GO1130" s="51"/>
      <c r="GP1130" s="51"/>
      <c r="GQ1130" s="57"/>
      <c r="GR1130" s="51"/>
      <c r="GS1130" s="51"/>
      <c r="GT1130" s="96"/>
      <c r="GU1130" s="96"/>
      <c r="GV1130" s="51"/>
      <c r="GW1130" s="51"/>
      <c r="GX1130" s="51"/>
      <c r="GY1130" s="51"/>
    </row>
    <row r="1131" spans="194:207" ht="12.75">
      <c r="GL1131" s="51"/>
      <c r="GM1131" s="51"/>
      <c r="GN1131" s="51"/>
      <c r="GO1131" s="51"/>
      <c r="GP1131" s="51"/>
      <c r="GQ1131" s="57"/>
      <c r="GR1131" s="51"/>
      <c r="GS1131" s="51"/>
      <c r="GT1131" s="96"/>
      <c r="GU1131" s="96"/>
      <c r="GV1131" s="51"/>
      <c r="GW1131" s="51"/>
      <c r="GX1131" s="51"/>
      <c r="GY1131" s="51"/>
    </row>
    <row r="1132" spans="194:207" ht="12.75">
      <c r="GL1132" s="51"/>
      <c r="GM1132" s="51"/>
      <c r="GN1132" s="51"/>
      <c r="GO1132" s="51"/>
      <c r="GP1132" s="51"/>
      <c r="GQ1132" s="57"/>
      <c r="GR1132" s="51"/>
      <c r="GS1132" s="51"/>
      <c r="GT1132" s="96"/>
      <c r="GU1132" s="96"/>
      <c r="GV1132" s="51"/>
      <c r="GW1132" s="51"/>
      <c r="GX1132" s="51"/>
      <c r="GY1132" s="51"/>
    </row>
    <row r="1133" spans="194:207" ht="12.75">
      <c r="GL1133" s="51"/>
      <c r="GM1133" s="51"/>
      <c r="GN1133" s="51"/>
      <c r="GO1133" s="51"/>
      <c r="GP1133" s="51"/>
      <c r="GQ1133" s="57"/>
      <c r="GR1133" s="51"/>
      <c r="GS1133" s="51"/>
      <c r="GT1133" s="96"/>
      <c r="GU1133" s="96"/>
      <c r="GV1133" s="51"/>
      <c r="GW1133" s="51"/>
      <c r="GX1133" s="51"/>
      <c r="GY1133" s="51"/>
    </row>
    <row r="1134" spans="194:207" ht="12.75">
      <c r="GL1134" s="51"/>
      <c r="GM1134" s="51"/>
      <c r="GN1134" s="51"/>
      <c r="GO1134" s="51"/>
      <c r="GP1134" s="51"/>
      <c r="GQ1134" s="57"/>
      <c r="GR1134" s="51"/>
      <c r="GS1134" s="51"/>
      <c r="GT1134" s="96"/>
      <c r="GU1134" s="96"/>
      <c r="GV1134" s="51"/>
      <c r="GW1134" s="51"/>
      <c r="GX1134" s="51"/>
      <c r="GY1134" s="51"/>
    </row>
    <row r="1135" spans="194:207" ht="12.75">
      <c r="GL1135" s="51"/>
      <c r="GM1135" s="51"/>
      <c r="GN1135" s="51"/>
      <c r="GO1135" s="51"/>
      <c r="GP1135" s="51"/>
      <c r="GQ1135" s="57"/>
      <c r="GR1135" s="51"/>
      <c r="GS1135" s="51"/>
      <c r="GT1135" s="96"/>
      <c r="GU1135" s="96"/>
      <c r="GV1135" s="51"/>
      <c r="GW1135" s="51"/>
      <c r="GX1135" s="51"/>
      <c r="GY1135" s="51"/>
    </row>
    <row r="1136" spans="194:207" ht="12.75">
      <c r="GL1136" s="51"/>
      <c r="GM1136" s="51"/>
      <c r="GN1136" s="51"/>
      <c r="GO1136" s="51"/>
      <c r="GP1136" s="51"/>
      <c r="GQ1136" s="57"/>
      <c r="GR1136" s="51"/>
      <c r="GS1136" s="51"/>
      <c r="GT1136" s="96"/>
      <c r="GU1136" s="96"/>
      <c r="GV1136" s="51"/>
      <c r="GW1136" s="51"/>
      <c r="GX1136" s="51"/>
      <c r="GY1136" s="51"/>
    </row>
    <row r="1137" spans="194:207" ht="12.75">
      <c r="GL1137" s="51"/>
      <c r="GM1137" s="51"/>
      <c r="GN1137" s="51"/>
      <c r="GO1137" s="51"/>
      <c r="GP1137" s="51"/>
      <c r="GQ1137" s="57"/>
      <c r="GR1137" s="51"/>
      <c r="GS1137" s="51"/>
      <c r="GT1137" s="96"/>
      <c r="GU1137" s="96"/>
      <c r="GV1137" s="51"/>
      <c r="GW1137" s="51"/>
      <c r="GX1137" s="51"/>
      <c r="GY1137" s="51"/>
    </row>
    <row r="1138" spans="194:207" ht="12.75">
      <c r="GL1138" s="51"/>
      <c r="GM1138" s="51"/>
      <c r="GN1138" s="51"/>
      <c r="GO1138" s="51"/>
      <c r="GP1138" s="51"/>
      <c r="GQ1138" s="57"/>
      <c r="GR1138" s="51"/>
      <c r="GS1138" s="51"/>
      <c r="GT1138" s="96"/>
      <c r="GU1138" s="96"/>
      <c r="GV1138" s="51"/>
      <c r="GW1138" s="51"/>
      <c r="GX1138" s="51"/>
      <c r="GY1138" s="51"/>
    </row>
    <row r="1139" spans="194:207" ht="12.75">
      <c r="GL1139" s="51"/>
      <c r="GM1139" s="51"/>
      <c r="GN1139" s="51"/>
      <c r="GO1139" s="51"/>
      <c r="GP1139" s="51"/>
      <c r="GQ1139" s="57"/>
      <c r="GR1139" s="51"/>
      <c r="GS1139" s="51"/>
      <c r="GT1139" s="96"/>
      <c r="GU1139" s="96"/>
      <c r="GV1139" s="51"/>
      <c r="GW1139" s="51"/>
      <c r="GX1139" s="51"/>
      <c r="GY1139" s="51"/>
    </row>
    <row r="1140" spans="194:207" ht="12.75">
      <c r="GL1140" s="51"/>
      <c r="GM1140" s="51"/>
      <c r="GN1140" s="51"/>
      <c r="GO1140" s="51"/>
      <c r="GP1140" s="51"/>
      <c r="GQ1140" s="57"/>
      <c r="GR1140" s="51"/>
      <c r="GS1140" s="51"/>
      <c r="GT1140" s="96"/>
      <c r="GU1140" s="96"/>
      <c r="GV1140" s="51"/>
      <c r="GW1140" s="51"/>
      <c r="GX1140" s="51"/>
      <c r="GY1140" s="51"/>
    </row>
    <row r="1141" spans="194:207" ht="12.75">
      <c r="GL1141" s="51"/>
      <c r="GM1141" s="51"/>
      <c r="GN1141" s="51"/>
      <c r="GO1141" s="51"/>
      <c r="GP1141" s="51"/>
      <c r="GQ1141" s="57"/>
      <c r="GR1141" s="51"/>
      <c r="GS1141" s="51"/>
      <c r="GT1141" s="96"/>
      <c r="GU1141" s="96"/>
      <c r="GV1141" s="51"/>
      <c r="GW1141" s="51"/>
      <c r="GX1141" s="51"/>
      <c r="GY1141" s="51"/>
    </row>
    <row r="1142" spans="194:207" ht="12.75">
      <c r="GL1142" s="51"/>
      <c r="GM1142" s="51"/>
      <c r="GN1142" s="51"/>
      <c r="GO1142" s="51"/>
      <c r="GP1142" s="51"/>
      <c r="GQ1142" s="57"/>
      <c r="GR1142" s="51"/>
      <c r="GS1142" s="51"/>
      <c r="GT1142" s="96"/>
      <c r="GU1142" s="96"/>
      <c r="GV1142" s="51"/>
      <c r="GW1142" s="51"/>
      <c r="GX1142" s="51"/>
      <c r="GY1142" s="51"/>
    </row>
    <row r="1143" spans="194:207" ht="12.75">
      <c r="GL1143" s="51"/>
      <c r="GM1143" s="51"/>
      <c r="GN1143" s="51"/>
      <c r="GO1143" s="51"/>
      <c r="GP1143" s="51"/>
      <c r="GQ1143" s="57"/>
      <c r="GR1143" s="51"/>
      <c r="GS1143" s="51"/>
      <c r="GT1143" s="96"/>
      <c r="GU1143" s="96"/>
      <c r="GV1143" s="51"/>
      <c r="GW1143" s="51"/>
      <c r="GX1143" s="51"/>
      <c r="GY1143" s="51"/>
    </row>
    <row r="1144" spans="194:207" ht="12.75">
      <c r="GL1144" s="51"/>
      <c r="GM1144" s="51"/>
      <c r="GN1144" s="51"/>
      <c r="GO1144" s="51"/>
      <c r="GP1144" s="51"/>
      <c r="GQ1144" s="57"/>
      <c r="GR1144" s="51"/>
      <c r="GS1144" s="51"/>
      <c r="GT1144" s="96"/>
      <c r="GU1144" s="96"/>
      <c r="GV1144" s="51"/>
      <c r="GW1144" s="51"/>
      <c r="GX1144" s="51"/>
      <c r="GY1144" s="51"/>
    </row>
    <row r="1145" spans="194:207" ht="12.75">
      <c r="GL1145" s="51"/>
      <c r="GM1145" s="51"/>
      <c r="GN1145" s="51"/>
      <c r="GO1145" s="51"/>
      <c r="GP1145" s="51"/>
      <c r="GQ1145" s="57"/>
      <c r="GR1145" s="51"/>
      <c r="GS1145" s="51"/>
      <c r="GT1145" s="96"/>
      <c r="GU1145" s="96"/>
      <c r="GV1145" s="51"/>
      <c r="GW1145" s="51"/>
      <c r="GX1145" s="51"/>
      <c r="GY1145" s="51"/>
    </row>
    <row r="1146" spans="194:207" ht="12.75">
      <c r="GL1146" s="51"/>
      <c r="GM1146" s="51"/>
      <c r="GN1146" s="51"/>
      <c r="GO1146" s="51"/>
      <c r="GP1146" s="51"/>
      <c r="GQ1146" s="57"/>
      <c r="GR1146" s="51"/>
      <c r="GS1146" s="51"/>
      <c r="GT1146" s="96"/>
      <c r="GU1146" s="96"/>
      <c r="GV1146" s="51"/>
      <c r="GW1146" s="51"/>
      <c r="GX1146" s="51"/>
      <c r="GY1146" s="51"/>
    </row>
    <row r="1147" spans="194:207" ht="12.75">
      <c r="GL1147" s="51"/>
      <c r="GM1147" s="51"/>
      <c r="GN1147" s="51"/>
      <c r="GO1147" s="51"/>
      <c r="GP1147" s="51"/>
      <c r="GQ1147" s="57"/>
      <c r="GR1147" s="51"/>
      <c r="GS1147" s="51"/>
      <c r="GT1147" s="96"/>
      <c r="GU1147" s="96"/>
      <c r="GV1147" s="51"/>
      <c r="GW1147" s="51"/>
      <c r="GX1147" s="51"/>
      <c r="GY1147" s="51"/>
    </row>
    <row r="1148" spans="194:207" ht="12.75">
      <c r="GL1148" s="51"/>
      <c r="GM1148" s="51"/>
      <c r="GN1148" s="51"/>
      <c r="GO1148" s="51"/>
      <c r="GP1148" s="51"/>
      <c r="GQ1148" s="57"/>
      <c r="GR1148" s="51"/>
      <c r="GS1148" s="51"/>
      <c r="GT1148" s="96"/>
      <c r="GU1148" s="96"/>
      <c r="GV1148" s="51"/>
      <c r="GW1148" s="51"/>
      <c r="GX1148" s="51"/>
      <c r="GY1148" s="51"/>
    </row>
    <row r="1149" spans="194:207" ht="12.75">
      <c r="GL1149" s="51"/>
      <c r="GM1149" s="51"/>
      <c r="GN1149" s="51"/>
      <c r="GO1149" s="51"/>
      <c r="GP1149" s="51"/>
      <c r="GQ1149" s="57"/>
      <c r="GR1149" s="51"/>
      <c r="GS1149" s="51"/>
      <c r="GT1149" s="96"/>
      <c r="GU1149" s="96"/>
      <c r="GV1149" s="51"/>
      <c r="GW1149" s="51"/>
      <c r="GX1149" s="51"/>
      <c r="GY1149" s="51"/>
    </row>
    <row r="1150" spans="194:207" ht="12.75">
      <c r="GL1150" s="51"/>
      <c r="GM1150" s="51"/>
      <c r="GN1150" s="51"/>
      <c r="GO1150" s="51"/>
      <c r="GP1150" s="51"/>
      <c r="GQ1150" s="57"/>
      <c r="GR1150" s="51"/>
      <c r="GS1150" s="51"/>
      <c r="GT1150" s="96"/>
      <c r="GU1150" s="96"/>
      <c r="GV1150" s="51"/>
      <c r="GW1150" s="51"/>
      <c r="GX1150" s="51"/>
      <c r="GY1150" s="51"/>
    </row>
    <row r="1151" spans="194:207" ht="12.75">
      <c r="GL1151" s="51"/>
      <c r="GM1151" s="51"/>
      <c r="GN1151" s="51"/>
      <c r="GO1151" s="51"/>
      <c r="GP1151" s="51"/>
      <c r="GQ1151" s="57"/>
      <c r="GR1151" s="51"/>
      <c r="GS1151" s="51"/>
      <c r="GT1151" s="96"/>
      <c r="GU1151" s="96"/>
      <c r="GV1151" s="51"/>
      <c r="GW1151" s="51"/>
      <c r="GX1151" s="51"/>
      <c r="GY1151" s="51"/>
    </row>
    <row r="1152" spans="194:207" ht="12.75">
      <c r="GL1152" s="51"/>
      <c r="GM1152" s="51"/>
      <c r="GN1152" s="51"/>
      <c r="GO1152" s="51"/>
      <c r="GP1152" s="51"/>
      <c r="GQ1152" s="57"/>
      <c r="GR1152" s="51"/>
      <c r="GS1152" s="51"/>
      <c r="GT1152" s="96"/>
      <c r="GU1152" s="96"/>
      <c r="GV1152" s="51"/>
      <c r="GW1152" s="51"/>
      <c r="GX1152" s="51"/>
      <c r="GY1152" s="51"/>
    </row>
    <row r="1153" spans="194:207" ht="12.75">
      <c r="GL1153" s="51"/>
      <c r="GM1153" s="51"/>
      <c r="GN1153" s="51"/>
      <c r="GO1153" s="51"/>
      <c r="GP1153" s="51"/>
      <c r="GQ1153" s="57"/>
      <c r="GR1153" s="51"/>
      <c r="GS1153" s="51"/>
      <c r="GT1153" s="96"/>
      <c r="GU1153" s="96"/>
      <c r="GV1153" s="51"/>
      <c r="GW1153" s="51"/>
      <c r="GX1153" s="51"/>
      <c r="GY1153" s="51"/>
    </row>
    <row r="1154" spans="194:207" ht="12.75">
      <c r="GL1154" s="51"/>
      <c r="GM1154" s="51"/>
      <c r="GN1154" s="51"/>
      <c r="GO1154" s="51"/>
      <c r="GP1154" s="51"/>
      <c r="GQ1154" s="57"/>
      <c r="GR1154" s="51"/>
      <c r="GS1154" s="51"/>
      <c r="GT1154" s="96"/>
      <c r="GU1154" s="96"/>
      <c r="GV1154" s="51"/>
      <c r="GW1154" s="51"/>
      <c r="GX1154" s="51"/>
      <c r="GY1154" s="51"/>
    </row>
    <row r="1155" spans="194:207" ht="12.75">
      <c r="GL1155" s="51"/>
      <c r="GM1155" s="51"/>
      <c r="GN1155" s="51"/>
      <c r="GO1155" s="51"/>
      <c r="GP1155" s="51"/>
      <c r="GQ1155" s="57"/>
      <c r="GR1155" s="51"/>
      <c r="GS1155" s="51"/>
      <c r="GT1155" s="96"/>
      <c r="GU1155" s="96"/>
      <c r="GV1155" s="51"/>
      <c r="GW1155" s="51"/>
      <c r="GX1155" s="51"/>
      <c r="GY1155" s="51"/>
    </row>
    <row r="1156" spans="194:207" ht="12.75">
      <c r="GL1156" s="51"/>
      <c r="GM1156" s="51"/>
      <c r="GN1156" s="51"/>
      <c r="GO1156" s="51"/>
      <c r="GP1156" s="51"/>
      <c r="GQ1156" s="57"/>
      <c r="GR1156" s="51"/>
      <c r="GS1156" s="51"/>
      <c r="GT1156" s="96"/>
      <c r="GU1156" s="96"/>
      <c r="GV1156" s="51"/>
      <c r="GW1156" s="51"/>
      <c r="GX1156" s="51"/>
      <c r="GY1156" s="51"/>
    </row>
    <row r="1157" spans="194:207" ht="12.75">
      <c r="GL1157" s="51"/>
      <c r="GM1157" s="51"/>
      <c r="GN1157" s="51"/>
      <c r="GO1157" s="51"/>
      <c r="GP1157" s="51"/>
      <c r="GQ1157" s="57"/>
      <c r="GR1157" s="51"/>
      <c r="GS1157" s="51"/>
      <c r="GT1157" s="96"/>
      <c r="GU1157" s="96"/>
      <c r="GV1157" s="51"/>
      <c r="GW1157" s="51"/>
      <c r="GX1157" s="51"/>
      <c r="GY1157" s="51"/>
    </row>
    <row r="1158" spans="194:207" ht="12.75">
      <c r="GL1158" s="51"/>
      <c r="GM1158" s="51"/>
      <c r="GN1158" s="51"/>
      <c r="GO1158" s="51"/>
      <c r="GP1158" s="51"/>
      <c r="GQ1158" s="57"/>
      <c r="GR1158" s="51"/>
      <c r="GS1158" s="51"/>
      <c r="GT1158" s="96"/>
      <c r="GU1158" s="96"/>
      <c r="GV1158" s="51"/>
      <c r="GW1158" s="51"/>
      <c r="GX1158" s="51"/>
      <c r="GY1158" s="51"/>
    </row>
    <row r="1159" spans="194:207" ht="12.75">
      <c r="GL1159" s="51"/>
      <c r="GM1159" s="51"/>
      <c r="GN1159" s="51"/>
      <c r="GO1159" s="51"/>
      <c r="GP1159" s="51"/>
      <c r="GQ1159" s="57"/>
      <c r="GR1159" s="51"/>
      <c r="GS1159" s="51"/>
      <c r="GT1159" s="96"/>
      <c r="GU1159" s="96"/>
      <c r="GV1159" s="51"/>
      <c r="GW1159" s="51"/>
      <c r="GX1159" s="51"/>
      <c r="GY1159" s="51"/>
    </row>
    <row r="1160" spans="194:207" ht="12.75">
      <c r="GL1160" s="51"/>
      <c r="GM1160" s="51"/>
      <c r="GN1160" s="51"/>
      <c r="GO1160" s="51"/>
      <c r="GP1160" s="51"/>
      <c r="GQ1160" s="57"/>
      <c r="GR1160" s="51"/>
      <c r="GS1160" s="51"/>
      <c r="GT1160" s="96"/>
      <c r="GU1160" s="96"/>
      <c r="GV1160" s="51"/>
      <c r="GW1160" s="51"/>
      <c r="GX1160" s="51"/>
      <c r="GY1160" s="51"/>
    </row>
    <row r="1161" spans="194:207" ht="12.75">
      <c r="GL1161" s="51"/>
      <c r="GM1161" s="51"/>
      <c r="GN1161" s="51"/>
      <c r="GO1161" s="51"/>
      <c r="GP1161" s="51"/>
      <c r="GQ1161" s="57"/>
      <c r="GR1161" s="51"/>
      <c r="GS1161" s="51"/>
      <c r="GT1161" s="96"/>
      <c r="GU1161" s="96"/>
      <c r="GV1161" s="51"/>
      <c r="GW1161" s="51"/>
      <c r="GX1161" s="51"/>
      <c r="GY1161" s="51"/>
    </row>
    <row r="1162" spans="194:207" ht="12.75">
      <c r="GL1162" s="51"/>
      <c r="GM1162" s="51"/>
      <c r="GN1162" s="51"/>
      <c r="GO1162" s="51"/>
      <c r="GP1162" s="51"/>
      <c r="GQ1162" s="57"/>
      <c r="GR1162" s="51"/>
      <c r="GS1162" s="51"/>
      <c r="GT1162" s="96"/>
      <c r="GU1162" s="96"/>
      <c r="GV1162" s="51"/>
      <c r="GW1162" s="51"/>
      <c r="GX1162" s="51"/>
      <c r="GY1162" s="51"/>
    </row>
    <row r="1163" spans="194:207" ht="12.75">
      <c r="GL1163" s="51"/>
      <c r="GM1163" s="51"/>
      <c r="GN1163" s="51"/>
      <c r="GO1163" s="51"/>
      <c r="GP1163" s="51"/>
      <c r="GQ1163" s="57"/>
      <c r="GR1163" s="51"/>
      <c r="GS1163" s="51"/>
      <c r="GT1163" s="96"/>
      <c r="GU1163" s="96"/>
      <c r="GV1163" s="51"/>
      <c r="GW1163" s="51"/>
      <c r="GX1163" s="51"/>
      <c r="GY1163" s="51"/>
    </row>
    <row r="1164" spans="194:207" ht="12.75">
      <c r="GL1164" s="51"/>
      <c r="GM1164" s="51"/>
      <c r="GN1164" s="51"/>
      <c r="GO1164" s="51"/>
      <c r="GP1164" s="51"/>
      <c r="GQ1164" s="57"/>
      <c r="GR1164" s="51"/>
      <c r="GS1164" s="51"/>
      <c r="GT1164" s="96"/>
      <c r="GU1164" s="96"/>
      <c r="GV1164" s="51"/>
      <c r="GW1164" s="51"/>
      <c r="GX1164" s="51"/>
      <c r="GY1164" s="51"/>
    </row>
    <row r="1165" spans="194:207" ht="12.75">
      <c r="GL1165" s="51"/>
      <c r="GM1165" s="51"/>
      <c r="GN1165" s="51"/>
      <c r="GO1165" s="51"/>
      <c r="GP1165" s="51"/>
      <c r="GQ1165" s="57"/>
      <c r="GR1165" s="51"/>
      <c r="GS1165" s="51"/>
      <c r="GT1165" s="96"/>
      <c r="GU1165" s="96"/>
      <c r="GV1165" s="51"/>
      <c r="GW1165" s="51"/>
      <c r="GX1165" s="51"/>
      <c r="GY1165" s="51"/>
    </row>
    <row r="1166" spans="194:207" ht="12.75">
      <c r="GL1166" s="51"/>
      <c r="GM1166" s="51"/>
      <c r="GN1166" s="51"/>
      <c r="GO1166" s="51"/>
      <c r="GP1166" s="51"/>
      <c r="GQ1166" s="57"/>
      <c r="GR1166" s="51"/>
      <c r="GS1166" s="51"/>
      <c r="GT1166" s="96"/>
      <c r="GU1166" s="96"/>
      <c r="GV1166" s="51"/>
      <c r="GW1166" s="51"/>
      <c r="GX1166" s="51"/>
      <c r="GY1166" s="51"/>
    </row>
    <row r="1167" spans="194:207" ht="12.75">
      <c r="GL1167" s="51"/>
      <c r="GM1167" s="51"/>
      <c r="GN1167" s="51"/>
      <c r="GO1167" s="51"/>
      <c r="GP1167" s="51"/>
      <c r="GQ1167" s="57"/>
      <c r="GR1167" s="51"/>
      <c r="GS1167" s="51"/>
      <c r="GT1167" s="96"/>
      <c r="GU1167" s="96"/>
      <c r="GV1167" s="51"/>
      <c r="GW1167" s="51"/>
      <c r="GX1167" s="51"/>
      <c r="GY1167" s="51"/>
    </row>
    <row r="1168" spans="194:207" ht="12.75">
      <c r="GL1168" s="51"/>
      <c r="GM1168" s="51"/>
      <c r="GN1168" s="51"/>
      <c r="GO1168" s="51"/>
      <c r="GP1168" s="51"/>
      <c r="GQ1168" s="57"/>
      <c r="GR1168" s="51"/>
      <c r="GS1168" s="51"/>
      <c r="GT1168" s="96"/>
      <c r="GU1168" s="96"/>
      <c r="GV1168" s="51"/>
      <c r="GW1168" s="51"/>
      <c r="GX1168" s="51"/>
      <c r="GY1168" s="51"/>
    </row>
    <row r="1169" spans="194:207" ht="12.75">
      <c r="GL1169" s="51"/>
      <c r="GM1169" s="51"/>
      <c r="GN1169" s="51"/>
      <c r="GO1169" s="51"/>
      <c r="GP1169" s="51"/>
      <c r="GQ1169" s="57"/>
      <c r="GR1169" s="51"/>
      <c r="GS1169" s="51"/>
      <c r="GT1169" s="96"/>
      <c r="GU1169" s="96"/>
      <c r="GV1169" s="51"/>
      <c r="GW1169" s="51"/>
      <c r="GX1169" s="51"/>
      <c r="GY1169" s="51"/>
    </row>
    <row r="1170" spans="194:207" ht="12.75">
      <c r="GL1170" s="51"/>
      <c r="GM1170" s="51"/>
      <c r="GN1170" s="51"/>
      <c r="GO1170" s="51"/>
      <c r="GP1170" s="51"/>
      <c r="GQ1170" s="57"/>
      <c r="GR1170" s="51"/>
      <c r="GS1170" s="51"/>
      <c r="GT1170" s="96"/>
      <c r="GU1170" s="96"/>
      <c r="GV1170" s="51"/>
      <c r="GW1170" s="51"/>
      <c r="GX1170" s="51"/>
      <c r="GY1170" s="51"/>
    </row>
    <row r="1171" spans="194:207" ht="12.75">
      <c r="GL1171" s="51"/>
      <c r="GM1171" s="51"/>
      <c r="GN1171" s="51"/>
      <c r="GO1171" s="51"/>
      <c r="GP1171" s="51"/>
      <c r="GQ1171" s="57"/>
      <c r="GR1171" s="51"/>
      <c r="GS1171" s="51"/>
      <c r="GT1171" s="96"/>
      <c r="GU1171" s="96"/>
      <c r="GV1171" s="51"/>
      <c r="GW1171" s="51"/>
      <c r="GX1171" s="51"/>
      <c r="GY1171" s="51"/>
    </row>
    <row r="1172" spans="194:207" ht="12.75">
      <c r="GL1172" s="51"/>
      <c r="GM1172" s="51"/>
      <c r="GN1172" s="51"/>
      <c r="GO1172" s="51"/>
      <c r="GP1172" s="51"/>
      <c r="GQ1172" s="57"/>
      <c r="GR1172" s="51"/>
      <c r="GS1172" s="51"/>
      <c r="GT1172" s="96"/>
      <c r="GU1172" s="96"/>
      <c r="GV1172" s="51"/>
      <c r="GW1172" s="51"/>
      <c r="GX1172" s="51"/>
      <c r="GY1172" s="51"/>
    </row>
    <row r="1173" spans="194:207" ht="12.75">
      <c r="GL1173" s="51"/>
      <c r="GM1173" s="51"/>
      <c r="GN1173" s="51"/>
      <c r="GO1173" s="51"/>
      <c r="GP1173" s="51"/>
      <c r="GQ1173" s="57"/>
      <c r="GR1173" s="51"/>
      <c r="GS1173" s="51"/>
      <c r="GT1173" s="96"/>
      <c r="GU1173" s="96"/>
      <c r="GV1173" s="51"/>
      <c r="GW1173" s="51"/>
      <c r="GX1173" s="51"/>
      <c r="GY1173" s="51"/>
    </row>
    <row r="1174" spans="194:207" ht="12.75">
      <c r="GL1174" s="51"/>
      <c r="GM1174" s="51"/>
      <c r="GN1174" s="51"/>
      <c r="GO1174" s="51"/>
      <c r="GP1174" s="51"/>
      <c r="GQ1174" s="57"/>
      <c r="GR1174" s="51"/>
      <c r="GS1174" s="51"/>
      <c r="GT1174" s="96"/>
      <c r="GU1174" s="96"/>
      <c r="GV1174" s="51"/>
      <c r="GW1174" s="51"/>
      <c r="GX1174" s="51"/>
      <c r="GY1174" s="51"/>
    </row>
    <row r="1175" spans="194:207" ht="12.75">
      <c r="GL1175" s="51"/>
      <c r="GM1175" s="51"/>
      <c r="GN1175" s="51"/>
      <c r="GO1175" s="51"/>
      <c r="GP1175" s="51"/>
      <c r="GQ1175" s="57"/>
      <c r="GR1175" s="51"/>
      <c r="GS1175" s="51"/>
      <c r="GT1175" s="96"/>
      <c r="GU1175" s="96"/>
      <c r="GV1175" s="51"/>
      <c r="GW1175" s="51"/>
      <c r="GX1175" s="51"/>
      <c r="GY1175" s="51"/>
    </row>
    <row r="1176" spans="194:207" ht="12.75">
      <c r="GL1176" s="51"/>
      <c r="GM1176" s="51"/>
      <c r="GN1176" s="51"/>
      <c r="GO1176" s="51"/>
      <c r="GP1176" s="51"/>
      <c r="GQ1176" s="57"/>
      <c r="GR1176" s="51"/>
      <c r="GS1176" s="51"/>
      <c r="GT1176" s="96"/>
      <c r="GU1176" s="96"/>
      <c r="GV1176" s="51"/>
      <c r="GW1176" s="51"/>
      <c r="GX1176" s="51"/>
      <c r="GY1176" s="51"/>
    </row>
    <row r="1177" spans="194:207" ht="12.75">
      <c r="GL1177" s="51"/>
      <c r="GM1177" s="51"/>
      <c r="GN1177" s="51"/>
      <c r="GO1177" s="51"/>
      <c r="GP1177" s="51"/>
      <c r="GQ1177" s="57"/>
      <c r="GR1177" s="51"/>
      <c r="GS1177" s="51"/>
      <c r="GT1177" s="96"/>
      <c r="GU1177" s="96"/>
      <c r="GV1177" s="51"/>
      <c r="GW1177" s="51"/>
      <c r="GX1177" s="51"/>
      <c r="GY1177" s="51"/>
    </row>
    <row r="1178" spans="194:207" ht="12.75">
      <c r="GL1178" s="51"/>
      <c r="GM1178" s="51"/>
      <c r="GN1178" s="51"/>
      <c r="GO1178" s="51"/>
      <c r="GP1178" s="51"/>
      <c r="GQ1178" s="57"/>
      <c r="GR1178" s="51"/>
      <c r="GS1178" s="51"/>
      <c r="GT1178" s="96"/>
      <c r="GU1178" s="96"/>
      <c r="GV1178" s="51"/>
      <c r="GW1178" s="51"/>
      <c r="GX1178" s="51"/>
      <c r="GY1178" s="51"/>
    </row>
    <row r="1179" spans="194:207" ht="12.75">
      <c r="GL1179" s="51"/>
      <c r="GM1179" s="51"/>
      <c r="GN1179" s="51"/>
      <c r="GO1179" s="51"/>
      <c r="GP1179" s="51"/>
      <c r="GQ1179" s="57"/>
      <c r="GR1179" s="51"/>
      <c r="GS1179" s="51"/>
      <c r="GT1179" s="96"/>
      <c r="GU1179" s="96"/>
      <c r="GV1179" s="51"/>
      <c r="GW1179" s="51"/>
      <c r="GX1179" s="51"/>
      <c r="GY1179" s="51"/>
    </row>
    <row r="1180" spans="194:207" ht="12.75">
      <c r="GL1180" s="51"/>
      <c r="GM1180" s="51"/>
      <c r="GN1180" s="51"/>
      <c r="GO1180" s="51"/>
      <c r="GP1180" s="51"/>
      <c r="GQ1180" s="57"/>
      <c r="GR1180" s="51"/>
      <c r="GS1180" s="51"/>
      <c r="GT1180" s="96"/>
      <c r="GU1180" s="96"/>
      <c r="GV1180" s="51"/>
      <c r="GW1180" s="51"/>
      <c r="GX1180" s="51"/>
      <c r="GY1180" s="51"/>
    </row>
    <row r="1181" spans="194:207" ht="12.75">
      <c r="GL1181" s="51"/>
      <c r="GM1181" s="51"/>
      <c r="GN1181" s="51"/>
      <c r="GO1181" s="51"/>
      <c r="GP1181" s="51"/>
      <c r="GQ1181" s="57"/>
      <c r="GR1181" s="51"/>
      <c r="GS1181" s="51"/>
      <c r="GT1181" s="96"/>
      <c r="GU1181" s="96"/>
      <c r="GV1181" s="51"/>
      <c r="GW1181" s="51"/>
      <c r="GX1181" s="51"/>
      <c r="GY1181" s="51"/>
    </row>
    <row r="1182" spans="194:207" ht="12.75">
      <c r="GL1182" s="51"/>
      <c r="GM1182" s="51"/>
      <c r="GN1182" s="51"/>
      <c r="GO1182" s="51"/>
      <c r="GP1182" s="51"/>
      <c r="GQ1182" s="57"/>
      <c r="GR1182" s="51"/>
      <c r="GS1182" s="51"/>
      <c r="GT1182" s="96"/>
      <c r="GU1182" s="96"/>
      <c r="GV1182" s="51"/>
      <c r="GW1182" s="51"/>
      <c r="GX1182" s="51"/>
      <c r="GY1182" s="51"/>
    </row>
    <row r="1183" spans="194:207" ht="12.75">
      <c r="GL1183" s="51"/>
      <c r="GM1183" s="51"/>
      <c r="GN1183" s="51"/>
      <c r="GO1183" s="51"/>
      <c r="GP1183" s="51"/>
      <c r="GQ1183" s="57"/>
      <c r="GR1183" s="51"/>
      <c r="GS1183" s="51"/>
      <c r="GT1183" s="96"/>
      <c r="GU1183" s="96"/>
      <c r="GV1183" s="51"/>
      <c r="GW1183" s="51"/>
      <c r="GX1183" s="51"/>
      <c r="GY1183" s="51"/>
    </row>
    <row r="1184" spans="194:207" ht="12.75">
      <c r="GL1184" s="51"/>
      <c r="GM1184" s="51"/>
      <c r="GN1184" s="51"/>
      <c r="GO1184" s="51"/>
      <c r="GP1184" s="51"/>
      <c r="GQ1184" s="57"/>
      <c r="GR1184" s="51"/>
      <c r="GS1184" s="51"/>
      <c r="GT1184" s="96"/>
      <c r="GU1184" s="96"/>
      <c r="GV1184" s="51"/>
      <c r="GW1184" s="51"/>
      <c r="GX1184" s="51"/>
      <c r="GY1184" s="51"/>
    </row>
    <row r="1185" spans="194:207" ht="12.75">
      <c r="GL1185" s="51"/>
      <c r="GM1185" s="51"/>
      <c r="GN1185" s="51"/>
      <c r="GO1185" s="51"/>
      <c r="GP1185" s="51"/>
      <c r="GQ1185" s="57"/>
      <c r="GR1185" s="51"/>
      <c r="GS1185" s="51"/>
      <c r="GT1185" s="96"/>
      <c r="GU1185" s="96"/>
      <c r="GV1185" s="51"/>
      <c r="GW1185" s="51"/>
      <c r="GX1185" s="51"/>
      <c r="GY1185" s="51"/>
    </row>
    <row r="1186" spans="194:207" ht="12.75">
      <c r="GL1186" s="51"/>
      <c r="GM1186" s="51"/>
      <c r="GN1186" s="51"/>
      <c r="GO1186" s="51"/>
      <c r="GP1186" s="51"/>
      <c r="GQ1186" s="57"/>
      <c r="GR1186" s="51"/>
      <c r="GS1186" s="51"/>
      <c r="GT1186" s="96"/>
      <c r="GU1186" s="96"/>
      <c r="GV1186" s="51"/>
      <c r="GW1186" s="51"/>
      <c r="GX1186" s="51"/>
      <c r="GY1186" s="51"/>
    </row>
    <row r="1187" spans="194:207" ht="12.75">
      <c r="GL1187" s="51"/>
      <c r="GM1187" s="51"/>
      <c r="GN1187" s="51"/>
      <c r="GO1187" s="51"/>
      <c r="GP1187" s="51"/>
      <c r="GQ1187" s="57"/>
      <c r="GR1187" s="51"/>
      <c r="GS1187" s="51"/>
      <c r="GT1187" s="96"/>
      <c r="GU1187" s="96"/>
      <c r="GV1187" s="51"/>
      <c r="GW1187" s="51"/>
      <c r="GX1187" s="51"/>
      <c r="GY1187" s="51"/>
    </row>
    <row r="1188" spans="194:207" ht="12.75">
      <c r="GL1188" s="51"/>
      <c r="GM1188" s="51"/>
      <c r="GN1188" s="51"/>
      <c r="GO1188" s="51"/>
      <c r="GP1188" s="51"/>
      <c r="GQ1188" s="57"/>
      <c r="GR1188" s="51"/>
      <c r="GS1188" s="51"/>
      <c r="GT1188" s="96"/>
      <c r="GU1188" s="96"/>
      <c r="GV1188" s="51"/>
      <c r="GW1188" s="51"/>
      <c r="GX1188" s="51"/>
      <c r="GY1188" s="51"/>
    </row>
    <row r="1189" spans="194:207" ht="12.75">
      <c r="GL1189" s="51"/>
      <c r="GM1189" s="51"/>
      <c r="GN1189" s="51"/>
      <c r="GO1189" s="51"/>
      <c r="GP1189" s="51"/>
      <c r="GQ1189" s="57"/>
      <c r="GR1189" s="51"/>
      <c r="GS1189" s="51"/>
      <c r="GT1189" s="96"/>
      <c r="GU1189" s="96"/>
      <c r="GV1189" s="51"/>
      <c r="GW1189" s="51"/>
      <c r="GX1189" s="51"/>
      <c r="GY1189" s="51"/>
    </row>
    <row r="1190" spans="194:207" ht="12.75">
      <c r="GL1190" s="51"/>
      <c r="GM1190" s="51"/>
      <c r="GN1190" s="51"/>
      <c r="GO1190" s="51"/>
      <c r="GP1190" s="51"/>
      <c r="GQ1190" s="57"/>
      <c r="GR1190" s="51"/>
      <c r="GS1190" s="51"/>
      <c r="GT1190" s="96"/>
      <c r="GU1190" s="96"/>
      <c r="GV1190" s="51"/>
      <c r="GW1190" s="51"/>
      <c r="GX1190" s="51"/>
      <c r="GY1190" s="51"/>
    </row>
    <row r="1191" spans="194:207" ht="12.75">
      <c r="GL1191" s="51"/>
      <c r="GM1191" s="51"/>
      <c r="GN1191" s="51"/>
      <c r="GO1191" s="51"/>
      <c r="GP1191" s="51"/>
      <c r="GQ1191" s="57"/>
      <c r="GR1191" s="51"/>
      <c r="GS1191" s="51"/>
      <c r="GT1191" s="96"/>
      <c r="GU1191" s="96"/>
      <c r="GV1191" s="51"/>
      <c r="GW1191" s="51"/>
      <c r="GX1191" s="51"/>
      <c r="GY1191" s="51"/>
    </row>
    <row r="1192" spans="194:207" ht="12.75">
      <c r="GL1192" s="51"/>
      <c r="GM1192" s="51"/>
      <c r="GN1192" s="51"/>
      <c r="GO1192" s="51"/>
      <c r="GP1192" s="51"/>
      <c r="GQ1192" s="57"/>
      <c r="GR1192" s="51"/>
      <c r="GS1192" s="51"/>
      <c r="GT1192" s="96"/>
      <c r="GU1192" s="96"/>
      <c r="GV1192" s="51"/>
      <c r="GW1192" s="51"/>
      <c r="GX1192" s="51"/>
      <c r="GY1192" s="51"/>
    </row>
    <row r="1193" spans="194:207" ht="12.75">
      <c r="GL1193" s="51"/>
      <c r="GM1193" s="51"/>
      <c r="GN1193" s="51"/>
      <c r="GO1193" s="51"/>
      <c r="GP1193" s="51"/>
      <c r="GQ1193" s="57"/>
      <c r="GR1193" s="51"/>
      <c r="GS1193" s="51"/>
      <c r="GT1193" s="96"/>
      <c r="GU1193" s="96"/>
      <c r="GV1193" s="51"/>
      <c r="GW1193" s="51"/>
      <c r="GX1193" s="51"/>
      <c r="GY1193" s="51"/>
    </row>
    <row r="1194" spans="194:207" ht="12.75">
      <c r="GL1194" s="51"/>
      <c r="GM1194" s="51"/>
      <c r="GN1194" s="51"/>
      <c r="GO1194" s="51"/>
      <c r="GP1194" s="51"/>
      <c r="GQ1194" s="57"/>
      <c r="GR1194" s="51"/>
      <c r="GS1194" s="51"/>
      <c r="GT1194" s="96"/>
      <c r="GU1194" s="96"/>
      <c r="GV1194" s="51"/>
      <c r="GW1194" s="51"/>
      <c r="GX1194" s="51"/>
      <c r="GY1194" s="51"/>
    </row>
    <row r="1195" spans="194:207" ht="12.75">
      <c r="GL1195" s="51"/>
      <c r="GM1195" s="51"/>
      <c r="GN1195" s="51"/>
      <c r="GO1195" s="51"/>
      <c r="GP1195" s="51"/>
      <c r="GQ1195" s="57"/>
      <c r="GR1195" s="51"/>
      <c r="GS1195" s="51"/>
      <c r="GT1195" s="96"/>
      <c r="GU1195" s="96"/>
      <c r="GV1195" s="51"/>
      <c r="GW1195" s="51"/>
      <c r="GX1195" s="51"/>
      <c r="GY1195" s="51"/>
    </row>
    <row r="1196" spans="194:207" ht="12.75">
      <c r="GL1196" s="51"/>
      <c r="GM1196" s="51"/>
      <c r="GN1196" s="51"/>
      <c r="GO1196" s="51"/>
      <c r="GP1196" s="51"/>
      <c r="GQ1196" s="57"/>
      <c r="GR1196" s="51"/>
      <c r="GS1196" s="51"/>
      <c r="GT1196" s="96"/>
      <c r="GU1196" s="96"/>
      <c r="GV1196" s="51"/>
      <c r="GW1196" s="51"/>
      <c r="GX1196" s="51"/>
      <c r="GY1196" s="51"/>
    </row>
    <row r="1197" spans="194:207" ht="12.75">
      <c r="GL1197" s="51"/>
      <c r="GM1197" s="51"/>
      <c r="GN1197" s="51"/>
      <c r="GO1197" s="51"/>
      <c r="GP1197" s="51"/>
      <c r="GQ1197" s="57"/>
      <c r="GR1197" s="51"/>
      <c r="GS1197" s="51"/>
      <c r="GT1197" s="96"/>
      <c r="GU1197" s="96"/>
      <c r="GV1197" s="51"/>
      <c r="GW1197" s="51"/>
      <c r="GX1197" s="51"/>
      <c r="GY1197" s="51"/>
    </row>
    <row r="1198" spans="194:207" ht="12.75">
      <c r="GL1198" s="51"/>
      <c r="GM1198" s="51"/>
      <c r="GN1198" s="51"/>
      <c r="GO1198" s="51"/>
      <c r="GP1198" s="51"/>
      <c r="GQ1198" s="57"/>
      <c r="GR1198" s="51"/>
      <c r="GS1198" s="51"/>
      <c r="GT1198" s="96"/>
      <c r="GU1198" s="96"/>
      <c r="GV1198" s="51"/>
      <c r="GW1198" s="51"/>
      <c r="GX1198" s="51"/>
      <c r="GY1198" s="51"/>
    </row>
    <row r="1199" spans="194:207" ht="12.75">
      <c r="GL1199" s="51"/>
      <c r="GM1199" s="51"/>
      <c r="GN1199" s="51"/>
      <c r="GO1199" s="51"/>
      <c r="GP1199" s="51"/>
      <c r="GQ1199" s="57"/>
      <c r="GR1199" s="51"/>
      <c r="GS1199" s="51"/>
      <c r="GT1199" s="96"/>
      <c r="GU1199" s="96"/>
      <c r="GV1199" s="51"/>
      <c r="GW1199" s="51"/>
      <c r="GX1199" s="51"/>
      <c r="GY1199" s="51"/>
    </row>
    <row r="1200" spans="194:207" ht="12.75">
      <c r="GL1200" s="51"/>
      <c r="GM1200" s="51"/>
      <c r="GN1200" s="51"/>
      <c r="GO1200" s="51"/>
      <c r="GP1200" s="51"/>
      <c r="GQ1200" s="57"/>
      <c r="GR1200" s="51"/>
      <c r="GS1200" s="51"/>
      <c r="GT1200" s="96"/>
      <c r="GU1200" s="96"/>
      <c r="GV1200" s="51"/>
      <c r="GW1200" s="51"/>
      <c r="GX1200" s="51"/>
      <c r="GY1200" s="51"/>
    </row>
    <row r="1201" spans="194:207" ht="12.75">
      <c r="GL1201" s="51"/>
      <c r="GM1201" s="51"/>
      <c r="GN1201" s="51"/>
      <c r="GO1201" s="51"/>
      <c r="GP1201" s="51"/>
      <c r="GQ1201" s="57"/>
      <c r="GR1201" s="51"/>
      <c r="GS1201" s="51"/>
      <c r="GT1201" s="96"/>
      <c r="GU1201" s="96"/>
      <c r="GV1201" s="51"/>
      <c r="GW1201" s="51"/>
      <c r="GX1201" s="51"/>
      <c r="GY1201" s="51"/>
    </row>
    <row r="1202" spans="194:207" ht="12.75">
      <c r="GL1202" s="51"/>
      <c r="GM1202" s="51"/>
      <c r="GN1202" s="51"/>
      <c r="GO1202" s="51"/>
      <c r="GP1202" s="51"/>
      <c r="GQ1202" s="57"/>
      <c r="GR1202" s="51"/>
      <c r="GS1202" s="51"/>
      <c r="GT1202" s="96"/>
      <c r="GU1202" s="96"/>
      <c r="GV1202" s="51"/>
      <c r="GW1202" s="51"/>
      <c r="GX1202" s="51"/>
      <c r="GY1202" s="51"/>
    </row>
    <row r="1203" spans="194:207" ht="12.75">
      <c r="GL1203" s="51"/>
      <c r="GM1203" s="51"/>
      <c r="GN1203" s="51"/>
      <c r="GO1203" s="51"/>
      <c r="GP1203" s="51"/>
      <c r="GQ1203" s="57"/>
      <c r="GR1203" s="51"/>
      <c r="GS1203" s="51"/>
      <c r="GT1203" s="96"/>
      <c r="GU1203" s="96"/>
      <c r="GV1203" s="51"/>
      <c r="GW1203" s="51"/>
      <c r="GX1203" s="51"/>
      <c r="GY1203" s="51"/>
    </row>
    <row r="1204" spans="194:207" ht="12.75">
      <c r="GL1204" s="51"/>
      <c r="GM1204" s="51"/>
      <c r="GN1204" s="51"/>
      <c r="GO1204" s="51"/>
      <c r="GP1204" s="51"/>
      <c r="GQ1204" s="57"/>
      <c r="GR1204" s="51"/>
      <c r="GS1204" s="51"/>
      <c r="GT1204" s="96"/>
      <c r="GU1204" s="96"/>
      <c r="GV1204" s="51"/>
      <c r="GW1204" s="51"/>
      <c r="GX1204" s="51"/>
      <c r="GY1204" s="51"/>
    </row>
    <row r="1205" spans="194:207" ht="12.75">
      <c r="GL1205" s="51"/>
      <c r="GM1205" s="51"/>
      <c r="GN1205" s="51"/>
      <c r="GO1205" s="51"/>
      <c r="GP1205" s="51"/>
      <c r="GQ1205" s="57"/>
      <c r="GR1205" s="51"/>
      <c r="GS1205" s="51"/>
      <c r="GT1205" s="96"/>
      <c r="GU1205" s="96"/>
      <c r="GV1205" s="51"/>
      <c r="GW1205" s="51"/>
      <c r="GX1205" s="51"/>
      <c r="GY1205" s="51"/>
    </row>
    <row r="1206" spans="194:207" ht="12.75">
      <c r="GL1206" s="51"/>
      <c r="GM1206" s="51"/>
      <c r="GN1206" s="51"/>
      <c r="GO1206" s="51"/>
      <c r="GP1206" s="51"/>
      <c r="GQ1206" s="57"/>
      <c r="GR1206" s="51"/>
      <c r="GS1206" s="51"/>
      <c r="GT1206" s="96"/>
      <c r="GU1206" s="96"/>
      <c r="GV1206" s="51"/>
      <c r="GW1206" s="51"/>
      <c r="GX1206" s="51"/>
      <c r="GY1206" s="51"/>
    </row>
    <row r="1207" spans="194:207" ht="12.75">
      <c r="GL1207" s="51"/>
      <c r="GM1207" s="51"/>
      <c r="GN1207" s="51"/>
      <c r="GO1207" s="51"/>
      <c r="GP1207" s="51"/>
      <c r="GQ1207" s="57"/>
      <c r="GR1207" s="51"/>
      <c r="GS1207" s="51"/>
      <c r="GT1207" s="96"/>
      <c r="GU1207" s="96"/>
      <c r="GV1207" s="51"/>
      <c r="GW1207" s="51"/>
      <c r="GX1207" s="51"/>
      <c r="GY1207" s="51"/>
    </row>
    <row r="1208" spans="194:207" ht="12.75">
      <c r="GL1208" s="51"/>
      <c r="GM1208" s="51"/>
      <c r="GN1208" s="51"/>
      <c r="GO1208" s="51"/>
      <c r="GP1208" s="51"/>
      <c r="GQ1208" s="57"/>
      <c r="GR1208" s="51"/>
      <c r="GS1208" s="51"/>
      <c r="GT1208" s="96"/>
      <c r="GU1208" s="96"/>
      <c r="GV1208" s="51"/>
      <c r="GW1208" s="51"/>
      <c r="GX1208" s="51"/>
      <c r="GY1208" s="51"/>
    </row>
    <row r="1209" spans="194:207" ht="12.75">
      <c r="GL1209" s="51"/>
      <c r="GM1209" s="51"/>
      <c r="GN1209" s="51"/>
      <c r="GO1209" s="51"/>
      <c r="GP1209" s="51"/>
      <c r="GQ1209" s="57"/>
      <c r="GR1209" s="51"/>
      <c r="GS1209" s="51"/>
      <c r="GT1209" s="96"/>
      <c r="GU1209" s="96"/>
      <c r="GV1209" s="51"/>
      <c r="GW1209" s="51"/>
      <c r="GX1209" s="51"/>
      <c r="GY1209" s="51"/>
    </row>
    <row r="1210" spans="194:207" ht="12.75">
      <c r="GL1210" s="51"/>
      <c r="GM1210" s="51"/>
      <c r="GN1210" s="51"/>
      <c r="GO1210" s="51"/>
      <c r="GP1210" s="51"/>
      <c r="GQ1210" s="57"/>
      <c r="GR1210" s="51"/>
      <c r="GS1210" s="51"/>
      <c r="GT1210" s="96"/>
      <c r="GU1210" s="96"/>
      <c r="GV1210" s="51"/>
      <c r="GW1210" s="51"/>
      <c r="GX1210" s="51"/>
      <c r="GY1210" s="51"/>
    </row>
    <row r="1211" spans="194:207" ht="12.75">
      <c r="GL1211" s="51"/>
      <c r="GM1211" s="51"/>
      <c r="GN1211" s="51"/>
      <c r="GO1211" s="51"/>
      <c r="GP1211" s="51"/>
      <c r="GQ1211" s="57"/>
      <c r="GR1211" s="51"/>
      <c r="GS1211" s="51"/>
      <c r="GT1211" s="96"/>
      <c r="GU1211" s="96"/>
      <c r="GV1211" s="51"/>
      <c r="GW1211" s="51"/>
      <c r="GX1211" s="51"/>
      <c r="GY1211" s="51"/>
    </row>
    <row r="1212" spans="194:207" ht="12.75">
      <c r="GL1212" s="51"/>
      <c r="GM1212" s="51"/>
      <c r="GN1212" s="51"/>
      <c r="GO1212" s="51"/>
      <c r="GP1212" s="51"/>
      <c r="GQ1212" s="57"/>
      <c r="GR1212" s="51"/>
      <c r="GS1212" s="51"/>
      <c r="GT1212" s="96"/>
      <c r="GU1212" s="96"/>
      <c r="GV1212" s="51"/>
      <c r="GW1212" s="51"/>
      <c r="GX1212" s="51"/>
      <c r="GY1212" s="51"/>
    </row>
    <row r="1213" spans="194:207" ht="12.75">
      <c r="GL1213" s="51"/>
      <c r="GM1213" s="51"/>
      <c r="GN1213" s="51"/>
      <c r="GO1213" s="51"/>
      <c r="GP1213" s="51"/>
      <c r="GQ1213" s="57"/>
      <c r="GR1213" s="51"/>
      <c r="GS1213" s="51"/>
      <c r="GT1213" s="96"/>
      <c r="GU1213" s="96"/>
      <c r="GV1213" s="51"/>
      <c r="GW1213" s="51"/>
      <c r="GX1213" s="51"/>
      <c r="GY1213" s="51"/>
    </row>
    <row r="1214" spans="194:207" ht="12.75">
      <c r="GL1214" s="51"/>
      <c r="GM1214" s="51"/>
      <c r="GN1214" s="51"/>
      <c r="GO1214" s="51"/>
      <c r="GP1214" s="51"/>
      <c r="GQ1214" s="57"/>
      <c r="GR1214" s="51"/>
      <c r="GS1214" s="51"/>
      <c r="GT1214" s="96"/>
      <c r="GU1214" s="96"/>
      <c r="GV1214" s="51"/>
      <c r="GW1214" s="51"/>
      <c r="GX1214" s="51"/>
      <c r="GY1214" s="51"/>
    </row>
    <row r="1215" spans="194:207" ht="12.75">
      <c r="GL1215" s="51"/>
      <c r="GM1215" s="51"/>
      <c r="GN1215" s="51"/>
      <c r="GO1215" s="51"/>
      <c r="GP1215" s="51"/>
      <c r="GQ1215" s="57"/>
      <c r="GR1215" s="51"/>
      <c r="GS1215" s="51"/>
      <c r="GT1215" s="96"/>
      <c r="GU1215" s="96"/>
      <c r="GV1215" s="51"/>
      <c r="GW1215" s="51"/>
      <c r="GX1215" s="51"/>
      <c r="GY1215" s="51"/>
    </row>
    <row r="1216" spans="194:207" ht="12.75">
      <c r="GL1216" s="51"/>
      <c r="GM1216" s="51"/>
      <c r="GN1216" s="51"/>
      <c r="GO1216" s="51"/>
      <c r="GP1216" s="51"/>
      <c r="GQ1216" s="57"/>
      <c r="GR1216" s="51"/>
      <c r="GS1216" s="51"/>
      <c r="GT1216" s="96"/>
      <c r="GU1216" s="96"/>
      <c r="GV1216" s="51"/>
      <c r="GW1216" s="51"/>
      <c r="GX1216" s="51"/>
      <c r="GY1216" s="51"/>
    </row>
    <row r="1217" spans="194:207" ht="12.75">
      <c r="GL1217" s="51"/>
      <c r="GM1217" s="51"/>
      <c r="GN1217" s="51"/>
      <c r="GO1217" s="51"/>
      <c r="GP1217" s="51"/>
      <c r="GQ1217" s="57"/>
      <c r="GR1217" s="51"/>
      <c r="GS1217" s="51"/>
      <c r="GT1217" s="96"/>
      <c r="GU1217" s="96"/>
      <c r="GV1217" s="51"/>
      <c r="GW1217" s="51"/>
      <c r="GX1217" s="51"/>
      <c r="GY1217" s="51"/>
    </row>
    <row r="1218" spans="194:207" ht="12.75">
      <c r="GL1218" s="51"/>
      <c r="GM1218" s="51"/>
      <c r="GN1218" s="51"/>
      <c r="GO1218" s="51"/>
      <c r="GP1218" s="51"/>
      <c r="GQ1218" s="57"/>
      <c r="GR1218" s="51"/>
      <c r="GS1218" s="51"/>
      <c r="GT1218" s="96"/>
      <c r="GU1218" s="96"/>
      <c r="GV1218" s="51"/>
      <c r="GW1218" s="51"/>
      <c r="GX1218" s="51"/>
      <c r="GY1218" s="51"/>
    </row>
    <row r="1219" spans="194:207" ht="12.75">
      <c r="GL1219" s="51"/>
      <c r="GM1219" s="51"/>
      <c r="GN1219" s="51"/>
      <c r="GO1219" s="51"/>
      <c r="GP1219" s="51"/>
      <c r="GQ1219" s="57"/>
      <c r="GR1219" s="51"/>
      <c r="GS1219" s="51"/>
      <c r="GT1219" s="96"/>
      <c r="GU1219" s="96"/>
      <c r="GV1219" s="51"/>
      <c r="GW1219" s="51"/>
      <c r="GX1219" s="51"/>
      <c r="GY1219" s="51"/>
    </row>
    <row r="1220" spans="194:207" ht="12.75">
      <c r="GL1220" s="51"/>
      <c r="GM1220" s="51"/>
      <c r="GN1220" s="51"/>
      <c r="GO1220" s="51"/>
      <c r="GP1220" s="51"/>
      <c r="GQ1220" s="57"/>
      <c r="GR1220" s="51"/>
      <c r="GS1220" s="51"/>
      <c r="GT1220" s="96"/>
      <c r="GU1220" s="96"/>
      <c r="GV1220" s="51"/>
      <c r="GW1220" s="51"/>
      <c r="GX1220" s="51"/>
      <c r="GY1220" s="51"/>
    </row>
    <row r="1221" spans="194:207" ht="12.75">
      <c r="GL1221" s="51"/>
      <c r="GM1221" s="51"/>
      <c r="GN1221" s="51"/>
      <c r="GO1221" s="51"/>
      <c r="GP1221" s="51"/>
      <c r="GQ1221" s="57"/>
      <c r="GR1221" s="51"/>
      <c r="GS1221" s="51"/>
      <c r="GT1221" s="96"/>
      <c r="GU1221" s="96"/>
      <c r="GV1221" s="51"/>
      <c r="GW1221" s="51"/>
      <c r="GX1221" s="51"/>
      <c r="GY1221" s="51"/>
    </row>
    <row r="1222" spans="194:207" ht="12.75">
      <c r="GL1222" s="51"/>
      <c r="GM1222" s="51"/>
      <c r="GN1222" s="51"/>
      <c r="GO1222" s="51"/>
      <c r="GP1222" s="51"/>
      <c r="GQ1222" s="57"/>
      <c r="GR1222" s="51"/>
      <c r="GS1222" s="51"/>
      <c r="GT1222" s="96"/>
      <c r="GU1222" s="96"/>
      <c r="GV1222" s="51"/>
      <c r="GW1222" s="51"/>
      <c r="GX1222" s="51"/>
      <c r="GY1222" s="51"/>
    </row>
    <row r="1223" spans="194:207" ht="12.75">
      <c r="GL1223" s="51"/>
      <c r="GM1223" s="51"/>
      <c r="GN1223" s="51"/>
      <c r="GO1223" s="51"/>
      <c r="GP1223" s="51"/>
      <c r="GQ1223" s="57"/>
      <c r="GR1223" s="51"/>
      <c r="GS1223" s="51"/>
      <c r="GT1223" s="96"/>
      <c r="GU1223" s="96"/>
      <c r="GV1223" s="51"/>
      <c r="GW1223" s="51"/>
      <c r="GX1223" s="51"/>
      <c r="GY1223" s="51"/>
    </row>
    <row r="1224" spans="194:207" ht="12.75">
      <c r="GL1224" s="51"/>
      <c r="GM1224" s="51"/>
      <c r="GN1224" s="51"/>
      <c r="GO1224" s="51"/>
      <c r="GP1224" s="51"/>
      <c r="GQ1224" s="57"/>
      <c r="GR1224" s="51"/>
      <c r="GS1224" s="51"/>
      <c r="GT1224" s="96"/>
      <c r="GU1224" s="96"/>
      <c r="GV1224" s="51"/>
      <c r="GW1224" s="51"/>
      <c r="GX1224" s="51"/>
      <c r="GY1224" s="51"/>
    </row>
    <row r="1225" spans="194:207" ht="12.75">
      <c r="GL1225" s="51"/>
      <c r="GM1225" s="51"/>
      <c r="GN1225" s="51"/>
      <c r="GO1225" s="51"/>
      <c r="GP1225" s="51"/>
      <c r="GQ1225" s="57"/>
      <c r="GR1225" s="51"/>
      <c r="GS1225" s="51"/>
      <c r="GT1225" s="96"/>
      <c r="GU1225" s="96"/>
      <c r="GV1225" s="51"/>
      <c r="GW1225" s="51"/>
      <c r="GX1225" s="51"/>
      <c r="GY1225" s="51"/>
    </row>
    <row r="1226" spans="194:207" ht="12.75">
      <c r="GL1226" s="51"/>
      <c r="GM1226" s="51"/>
      <c r="GN1226" s="51"/>
      <c r="GO1226" s="51"/>
      <c r="GP1226" s="51"/>
      <c r="GQ1226" s="57"/>
      <c r="GR1226" s="51"/>
      <c r="GS1226" s="51"/>
      <c r="GT1226" s="96"/>
      <c r="GU1226" s="96"/>
      <c r="GV1226" s="51"/>
      <c r="GW1226" s="51"/>
      <c r="GX1226" s="51"/>
      <c r="GY1226" s="51"/>
    </row>
    <row r="1227" spans="194:207" ht="12.75">
      <c r="GL1227" s="51"/>
      <c r="GM1227" s="51"/>
      <c r="GN1227" s="51"/>
      <c r="GO1227" s="51"/>
      <c r="GP1227" s="51"/>
      <c r="GQ1227" s="57"/>
      <c r="GR1227" s="51"/>
      <c r="GS1227" s="51"/>
      <c r="GT1227" s="96"/>
      <c r="GU1227" s="96"/>
      <c r="GV1227" s="51"/>
      <c r="GW1227" s="51"/>
      <c r="GX1227" s="51"/>
      <c r="GY1227" s="51"/>
    </row>
    <row r="1228" spans="194:207" ht="12.75">
      <c r="GL1228" s="51"/>
      <c r="GM1228" s="51"/>
      <c r="GN1228" s="51"/>
      <c r="GO1228" s="51"/>
      <c r="GP1228" s="51"/>
      <c r="GQ1228" s="57"/>
      <c r="GR1228" s="51"/>
      <c r="GS1228" s="51"/>
      <c r="GT1228" s="96"/>
      <c r="GU1228" s="96"/>
      <c r="GV1228" s="51"/>
      <c r="GW1228" s="51"/>
      <c r="GX1228" s="51"/>
      <c r="GY1228" s="51"/>
    </row>
    <row r="1229" spans="194:207" ht="12.75">
      <c r="GL1229" s="51"/>
      <c r="GM1229" s="51"/>
      <c r="GN1229" s="51"/>
      <c r="GO1229" s="51"/>
      <c r="GP1229" s="51"/>
      <c r="GQ1229" s="57"/>
      <c r="GR1229" s="51"/>
      <c r="GS1229" s="51"/>
      <c r="GT1229" s="96"/>
      <c r="GU1229" s="96"/>
      <c r="GV1229" s="51"/>
      <c r="GW1229" s="51"/>
      <c r="GX1229" s="51"/>
      <c r="GY1229" s="51"/>
    </row>
    <row r="1230" spans="194:207" ht="12.75">
      <c r="GL1230" s="51"/>
      <c r="GM1230" s="51"/>
      <c r="GN1230" s="51"/>
      <c r="GO1230" s="51"/>
      <c r="GP1230" s="51"/>
      <c r="GQ1230" s="57"/>
      <c r="GR1230" s="51"/>
      <c r="GS1230" s="51"/>
      <c r="GT1230" s="96"/>
      <c r="GU1230" s="96"/>
      <c r="GV1230" s="51"/>
      <c r="GW1230" s="51"/>
      <c r="GX1230" s="51"/>
      <c r="GY1230" s="51"/>
    </row>
    <row r="1231" spans="194:207" ht="12.75">
      <c r="GL1231" s="51"/>
      <c r="GM1231" s="51"/>
      <c r="GN1231" s="51"/>
      <c r="GO1231" s="51"/>
      <c r="GP1231" s="51"/>
      <c r="GQ1231" s="57"/>
      <c r="GR1231" s="51"/>
      <c r="GS1231" s="51"/>
      <c r="GT1231" s="96"/>
      <c r="GU1231" s="96"/>
      <c r="GV1231" s="51"/>
      <c r="GW1231" s="51"/>
      <c r="GX1231" s="51"/>
      <c r="GY1231" s="51"/>
    </row>
    <row r="1232" spans="194:207" ht="12.75">
      <c r="GL1232" s="51"/>
      <c r="GM1232" s="51"/>
      <c r="GN1232" s="51"/>
      <c r="GO1232" s="51"/>
      <c r="GP1232" s="51"/>
      <c r="GQ1232" s="57"/>
      <c r="GR1232" s="51"/>
      <c r="GS1232" s="51"/>
      <c r="GT1232" s="96"/>
      <c r="GU1232" s="96"/>
      <c r="GV1232" s="51"/>
      <c r="GW1232" s="51"/>
      <c r="GX1232" s="51"/>
      <c r="GY1232" s="51"/>
    </row>
    <row r="1233" spans="194:207" ht="12.75">
      <c r="GL1233" s="51"/>
      <c r="GM1233" s="51"/>
      <c r="GN1233" s="51"/>
      <c r="GO1233" s="51"/>
      <c r="GP1233" s="51"/>
      <c r="GQ1233" s="57"/>
      <c r="GR1233" s="51"/>
      <c r="GS1233" s="51"/>
      <c r="GT1233" s="96"/>
      <c r="GU1233" s="96"/>
      <c r="GV1233" s="51"/>
      <c r="GW1233" s="51"/>
      <c r="GX1233" s="51"/>
      <c r="GY1233" s="51"/>
    </row>
    <row r="1234" spans="194:207" ht="12.75">
      <c r="GL1234" s="51"/>
      <c r="GM1234" s="51"/>
      <c r="GN1234" s="51"/>
      <c r="GO1234" s="51"/>
      <c r="GP1234" s="51"/>
      <c r="GQ1234" s="57"/>
      <c r="GR1234" s="51"/>
      <c r="GS1234" s="51"/>
      <c r="GT1234" s="96"/>
      <c r="GU1234" s="96"/>
      <c r="GV1234" s="51"/>
      <c r="GW1234" s="51"/>
      <c r="GX1234" s="51"/>
      <c r="GY1234" s="51"/>
    </row>
    <row r="1235" spans="194:207" ht="12.75">
      <c r="GL1235" s="51"/>
      <c r="GM1235" s="51"/>
      <c r="GN1235" s="51"/>
      <c r="GO1235" s="51"/>
      <c r="GP1235" s="51"/>
      <c r="GQ1235" s="57"/>
      <c r="GR1235" s="51"/>
      <c r="GS1235" s="51"/>
      <c r="GT1235" s="96"/>
      <c r="GU1235" s="96"/>
      <c r="GV1235" s="51"/>
      <c r="GW1235" s="51"/>
      <c r="GX1235" s="51"/>
      <c r="GY1235" s="51"/>
    </row>
    <row r="1236" spans="194:207" ht="12.75">
      <c r="GL1236" s="51"/>
      <c r="GM1236" s="51"/>
      <c r="GN1236" s="51"/>
      <c r="GO1236" s="51"/>
      <c r="GP1236" s="51"/>
      <c r="GQ1236" s="57"/>
      <c r="GR1236" s="51"/>
      <c r="GS1236" s="51"/>
      <c r="GT1236" s="96"/>
      <c r="GU1236" s="96"/>
      <c r="GV1236" s="51"/>
      <c r="GW1236" s="51"/>
      <c r="GX1236" s="51"/>
      <c r="GY1236" s="51"/>
    </row>
    <row r="1237" spans="194:207" ht="12.75">
      <c r="GL1237" s="51"/>
      <c r="GM1237" s="51"/>
      <c r="GN1237" s="51"/>
      <c r="GO1237" s="51"/>
      <c r="GP1237" s="51"/>
      <c r="GQ1237" s="57"/>
      <c r="GR1237" s="51"/>
      <c r="GS1237" s="51"/>
      <c r="GT1237" s="96"/>
      <c r="GU1237" s="96"/>
      <c r="GV1237" s="51"/>
      <c r="GW1237" s="51"/>
      <c r="GX1237" s="51"/>
      <c r="GY1237" s="51"/>
    </row>
    <row r="1238" spans="194:207" ht="12.75">
      <c r="GL1238" s="51"/>
      <c r="GM1238" s="51"/>
      <c r="GN1238" s="51"/>
      <c r="GO1238" s="51"/>
      <c r="GP1238" s="51"/>
      <c r="GQ1238" s="57"/>
      <c r="GR1238" s="51"/>
      <c r="GS1238" s="51"/>
      <c r="GT1238" s="96"/>
      <c r="GU1238" s="96"/>
      <c r="GV1238" s="51"/>
      <c r="GW1238" s="51"/>
      <c r="GX1238" s="51"/>
      <c r="GY1238" s="51"/>
    </row>
    <row r="1239" spans="194:207" ht="12.75">
      <c r="GL1239" s="51"/>
      <c r="GM1239" s="51"/>
      <c r="GN1239" s="51"/>
      <c r="GO1239" s="51"/>
      <c r="GP1239" s="51"/>
      <c r="GQ1239" s="57"/>
      <c r="GR1239" s="51"/>
      <c r="GS1239" s="51"/>
      <c r="GT1239" s="96"/>
      <c r="GU1239" s="96"/>
      <c r="GV1239" s="51"/>
      <c r="GW1239" s="51"/>
      <c r="GX1239" s="51"/>
      <c r="GY1239" s="51"/>
    </row>
    <row r="1240" spans="194:207" ht="12.75">
      <c r="GL1240" s="51"/>
      <c r="GM1240" s="51"/>
      <c r="GN1240" s="51"/>
      <c r="GO1240" s="51"/>
      <c r="GP1240" s="51"/>
      <c r="GQ1240" s="57"/>
      <c r="GR1240" s="51"/>
      <c r="GS1240" s="51"/>
      <c r="GT1240" s="96"/>
      <c r="GU1240" s="96"/>
      <c r="GV1240" s="51"/>
      <c r="GW1240" s="51"/>
      <c r="GX1240" s="51"/>
      <c r="GY1240" s="51"/>
    </row>
    <row r="1241" spans="194:207" ht="12.75">
      <c r="GL1241" s="51"/>
      <c r="GM1241" s="51"/>
      <c r="GN1241" s="51"/>
      <c r="GO1241" s="51"/>
      <c r="GP1241" s="51"/>
      <c r="GQ1241" s="57"/>
      <c r="GR1241" s="51"/>
      <c r="GS1241" s="51"/>
      <c r="GT1241" s="96"/>
      <c r="GU1241" s="96"/>
      <c r="GV1241" s="51"/>
      <c r="GW1241" s="51"/>
      <c r="GX1241" s="51"/>
      <c r="GY1241" s="51"/>
    </row>
    <row r="1242" spans="194:207" ht="12.75">
      <c r="GL1242" s="51"/>
      <c r="GM1242" s="51"/>
      <c r="GN1242" s="51"/>
      <c r="GO1242" s="51"/>
      <c r="GP1242" s="51"/>
      <c r="GQ1242" s="57"/>
      <c r="GR1242" s="51"/>
      <c r="GS1242" s="51"/>
      <c r="GT1242" s="96"/>
      <c r="GU1242" s="96"/>
      <c r="GV1242" s="51"/>
      <c r="GW1242" s="51"/>
      <c r="GX1242" s="51"/>
      <c r="GY1242" s="51"/>
    </row>
    <row r="1243" spans="194:207" ht="12.75">
      <c r="GL1243" s="51"/>
      <c r="GM1243" s="51"/>
      <c r="GN1243" s="51"/>
      <c r="GO1243" s="51"/>
      <c r="GP1243" s="51"/>
      <c r="GQ1243" s="57"/>
      <c r="GR1243" s="51"/>
      <c r="GS1243" s="51"/>
      <c r="GT1243" s="96"/>
      <c r="GU1243" s="96"/>
      <c r="GV1243" s="51"/>
      <c r="GW1243" s="51"/>
      <c r="GX1243" s="51"/>
      <c r="GY1243" s="51"/>
    </row>
    <row r="1244" spans="194:207" ht="12.75">
      <c r="GL1244" s="51"/>
      <c r="GM1244" s="51"/>
      <c r="GN1244" s="51"/>
      <c r="GO1244" s="51"/>
      <c r="GP1244" s="51"/>
      <c r="GQ1244" s="57"/>
      <c r="GR1244" s="51"/>
      <c r="GS1244" s="51"/>
      <c r="GT1244" s="96"/>
      <c r="GU1244" s="96"/>
      <c r="GV1244" s="51"/>
      <c r="GW1244" s="51"/>
      <c r="GX1244" s="51"/>
      <c r="GY1244" s="51"/>
    </row>
    <row r="1245" spans="194:207" ht="12.75">
      <c r="GL1245" s="51"/>
      <c r="GM1245" s="51"/>
      <c r="GN1245" s="51"/>
      <c r="GO1245" s="51"/>
      <c r="GP1245" s="51"/>
      <c r="GQ1245" s="57"/>
      <c r="GR1245" s="51"/>
      <c r="GS1245" s="51"/>
      <c r="GT1245" s="96"/>
      <c r="GU1245" s="96"/>
      <c r="GV1245" s="51"/>
      <c r="GW1245" s="51"/>
      <c r="GX1245" s="51"/>
      <c r="GY1245" s="51"/>
    </row>
    <row r="1246" spans="194:207" ht="12.75">
      <c r="GL1246" s="51"/>
      <c r="GM1246" s="51"/>
      <c r="GN1246" s="51"/>
      <c r="GO1246" s="51"/>
      <c r="GP1246" s="51"/>
      <c r="GQ1246" s="57"/>
      <c r="GR1246" s="51"/>
      <c r="GS1246" s="51"/>
      <c r="GT1246" s="96"/>
      <c r="GU1246" s="96"/>
      <c r="GV1246" s="51"/>
      <c r="GW1246" s="51"/>
      <c r="GX1246" s="51"/>
      <c r="GY1246" s="51"/>
    </row>
    <row r="1247" spans="194:207" ht="12.75">
      <c r="GL1247" s="51"/>
      <c r="GM1247" s="51"/>
      <c r="GN1247" s="51"/>
      <c r="GO1247" s="51"/>
      <c r="GP1247" s="51"/>
      <c r="GQ1247" s="57"/>
      <c r="GR1247" s="51"/>
      <c r="GS1247" s="51"/>
      <c r="GT1247" s="96"/>
      <c r="GU1247" s="96"/>
      <c r="GV1247" s="51"/>
      <c r="GW1247" s="51"/>
      <c r="GX1247" s="51"/>
      <c r="GY1247" s="51"/>
    </row>
    <row r="1248" spans="194:207" ht="12.75">
      <c r="GL1248" s="51"/>
      <c r="GM1248" s="51"/>
      <c r="GN1248" s="51"/>
      <c r="GO1248" s="51"/>
      <c r="GP1248" s="51"/>
      <c r="GQ1248" s="57"/>
      <c r="GR1248" s="51"/>
      <c r="GS1248" s="51"/>
      <c r="GT1248" s="96"/>
      <c r="GU1248" s="96"/>
      <c r="GV1248" s="51"/>
      <c r="GW1248" s="51"/>
      <c r="GX1248" s="51"/>
      <c r="GY1248" s="51"/>
    </row>
    <row r="1249" spans="194:207" ht="12.75">
      <c r="GL1249" s="51"/>
      <c r="GM1249" s="51"/>
      <c r="GN1249" s="51"/>
      <c r="GO1249" s="51"/>
      <c r="GP1249" s="51"/>
      <c r="GQ1249" s="57"/>
      <c r="GR1249" s="51"/>
      <c r="GS1249" s="51"/>
      <c r="GT1249" s="96"/>
      <c r="GU1249" s="96"/>
      <c r="GV1249" s="51"/>
      <c r="GW1249" s="51"/>
      <c r="GX1249" s="51"/>
      <c r="GY1249" s="51"/>
    </row>
    <row r="1250" spans="194:207" ht="12.75">
      <c r="GL1250" s="51"/>
      <c r="GM1250" s="51"/>
      <c r="GN1250" s="51"/>
      <c r="GO1250" s="51"/>
      <c r="GP1250" s="51"/>
      <c r="GQ1250" s="57"/>
      <c r="GR1250" s="51"/>
      <c r="GS1250" s="51"/>
      <c r="GT1250" s="96"/>
      <c r="GU1250" s="96"/>
      <c r="GV1250" s="51"/>
      <c r="GW1250" s="51"/>
      <c r="GX1250" s="51"/>
      <c r="GY1250" s="51"/>
    </row>
    <row r="1251" spans="194:207" ht="12.75">
      <c r="GL1251" s="51"/>
      <c r="GM1251" s="51"/>
      <c r="GN1251" s="51"/>
      <c r="GO1251" s="51"/>
      <c r="GP1251" s="51"/>
      <c r="GQ1251" s="57"/>
      <c r="GR1251" s="51"/>
      <c r="GS1251" s="51"/>
      <c r="GT1251" s="96"/>
      <c r="GU1251" s="96"/>
      <c r="GV1251" s="51"/>
      <c r="GW1251" s="51"/>
      <c r="GX1251" s="51"/>
      <c r="GY1251" s="51"/>
    </row>
    <row r="1252" spans="194:207" ht="12.75">
      <c r="GL1252" s="51"/>
      <c r="GM1252" s="51"/>
      <c r="GN1252" s="51"/>
      <c r="GO1252" s="51"/>
      <c r="GP1252" s="51"/>
      <c r="GQ1252" s="57"/>
      <c r="GR1252" s="51"/>
      <c r="GS1252" s="51"/>
      <c r="GT1252" s="96"/>
      <c r="GU1252" s="96"/>
      <c r="GV1252" s="51"/>
      <c r="GW1252" s="51"/>
      <c r="GX1252" s="51"/>
      <c r="GY1252" s="51"/>
    </row>
    <row r="1253" spans="194:207" ht="12.75">
      <c r="GL1253" s="51"/>
      <c r="GM1253" s="51"/>
      <c r="GN1253" s="51"/>
      <c r="GO1253" s="51"/>
      <c r="GP1253" s="51"/>
      <c r="GQ1253" s="57"/>
      <c r="GR1253" s="51"/>
      <c r="GS1253" s="51"/>
      <c r="GT1253" s="96"/>
      <c r="GU1253" s="96"/>
      <c r="GV1253" s="51"/>
      <c r="GW1253" s="51"/>
      <c r="GX1253" s="51"/>
      <c r="GY1253" s="51"/>
    </row>
    <row r="1254" spans="194:207" ht="12.75">
      <c r="GL1254" s="51"/>
      <c r="GM1254" s="51"/>
      <c r="GN1254" s="51"/>
      <c r="GO1254" s="51"/>
      <c r="GP1254" s="51"/>
      <c r="GQ1254" s="57"/>
      <c r="GR1254" s="51"/>
      <c r="GS1254" s="51"/>
      <c r="GT1254" s="96"/>
      <c r="GU1254" s="96"/>
      <c r="GV1254" s="51"/>
      <c r="GW1254" s="51"/>
      <c r="GX1254" s="51"/>
      <c r="GY1254" s="51"/>
    </row>
    <row r="1255" spans="194:207" ht="12.75">
      <c r="GL1255" s="51"/>
      <c r="GM1255" s="51"/>
      <c r="GN1255" s="51"/>
      <c r="GO1255" s="51"/>
      <c r="GP1255" s="51"/>
      <c r="GQ1255" s="57"/>
      <c r="GR1255" s="51"/>
      <c r="GS1255" s="51"/>
      <c r="GT1255" s="96"/>
      <c r="GU1255" s="96"/>
      <c r="GV1255" s="51"/>
      <c r="GW1255" s="51"/>
      <c r="GX1255" s="51"/>
      <c r="GY1255" s="51"/>
    </row>
    <row r="1256" spans="194:207" ht="12.75">
      <c r="GL1256" s="51"/>
      <c r="GM1256" s="51"/>
      <c r="GN1256" s="51"/>
      <c r="GO1256" s="51"/>
      <c r="GP1256" s="51"/>
      <c r="GQ1256" s="57"/>
      <c r="GR1256" s="51"/>
      <c r="GS1256" s="51"/>
      <c r="GT1256" s="96"/>
      <c r="GU1256" s="96"/>
      <c r="GV1256" s="51"/>
      <c r="GW1256" s="51"/>
      <c r="GX1256" s="51"/>
      <c r="GY1256" s="51"/>
    </row>
    <row r="1257" spans="194:207" ht="12.75">
      <c r="GL1257" s="51"/>
      <c r="GM1257" s="51"/>
      <c r="GN1257" s="51"/>
      <c r="GO1257" s="51"/>
      <c r="GP1257" s="51"/>
      <c r="GQ1257" s="57"/>
      <c r="GR1257" s="51"/>
      <c r="GS1257" s="51"/>
      <c r="GT1257" s="96"/>
      <c r="GU1257" s="96"/>
      <c r="GV1257" s="51"/>
      <c r="GW1257" s="51"/>
      <c r="GX1257" s="51"/>
      <c r="GY1257" s="51"/>
    </row>
    <row r="1258" spans="194:207" ht="12.75">
      <c r="GL1258" s="51"/>
      <c r="GM1258" s="51"/>
      <c r="GN1258" s="51"/>
      <c r="GO1258" s="51"/>
      <c r="GP1258" s="51"/>
      <c r="GQ1258" s="57"/>
      <c r="GR1258" s="51"/>
      <c r="GS1258" s="51"/>
      <c r="GT1258" s="96"/>
      <c r="GU1258" s="96"/>
      <c r="GV1258" s="51"/>
      <c r="GW1258" s="51"/>
      <c r="GX1258" s="51"/>
      <c r="GY1258" s="51"/>
    </row>
    <row r="1259" spans="194:207" ht="12.75">
      <c r="GL1259" s="51"/>
      <c r="GM1259" s="51"/>
      <c r="GN1259" s="51"/>
      <c r="GO1259" s="51"/>
      <c r="GP1259" s="51"/>
      <c r="GQ1259" s="57"/>
      <c r="GR1259" s="51"/>
      <c r="GS1259" s="51"/>
      <c r="GT1259" s="96"/>
      <c r="GU1259" s="96"/>
      <c r="GV1259" s="51"/>
      <c r="GW1259" s="51"/>
      <c r="GX1259" s="51"/>
      <c r="GY1259" s="51"/>
    </row>
    <row r="1260" spans="194:207" ht="12.75">
      <c r="GL1260" s="51"/>
      <c r="GM1260" s="51"/>
      <c r="GN1260" s="51"/>
      <c r="GO1260" s="51"/>
      <c r="GP1260" s="51"/>
      <c r="GQ1260" s="57"/>
      <c r="GR1260" s="51"/>
      <c r="GS1260" s="51"/>
      <c r="GT1260" s="96"/>
      <c r="GU1260" s="96"/>
      <c r="GV1260" s="51"/>
      <c r="GW1260" s="51"/>
      <c r="GX1260" s="51"/>
      <c r="GY1260" s="51"/>
    </row>
    <row r="1261" spans="194:207" ht="12.75">
      <c r="GL1261" s="51"/>
      <c r="GM1261" s="51"/>
      <c r="GN1261" s="51"/>
      <c r="GO1261" s="51"/>
      <c r="GP1261" s="51"/>
      <c r="GQ1261" s="57"/>
      <c r="GR1261" s="51"/>
      <c r="GS1261" s="51"/>
      <c r="GT1261" s="96"/>
      <c r="GU1261" s="96"/>
      <c r="GV1261" s="51"/>
      <c r="GW1261" s="51"/>
      <c r="GX1261" s="51"/>
      <c r="GY1261" s="51"/>
    </row>
    <row r="1262" spans="194:207" ht="12.75">
      <c r="GL1262" s="51"/>
      <c r="GM1262" s="51"/>
      <c r="GN1262" s="51"/>
      <c r="GO1262" s="51"/>
      <c r="GP1262" s="51"/>
      <c r="GQ1262" s="57"/>
      <c r="GR1262" s="51"/>
      <c r="GS1262" s="51"/>
      <c r="GT1262" s="96"/>
      <c r="GU1262" s="96"/>
      <c r="GV1262" s="51"/>
      <c r="GW1262" s="51"/>
      <c r="GX1262" s="51"/>
      <c r="GY1262" s="51"/>
    </row>
    <row r="1263" spans="194:207" ht="12.75">
      <c r="GL1263" s="51"/>
      <c r="GM1263" s="51"/>
      <c r="GN1263" s="51"/>
      <c r="GO1263" s="51"/>
      <c r="GP1263" s="51"/>
      <c r="GQ1263" s="57"/>
      <c r="GR1263" s="51"/>
      <c r="GS1263" s="51"/>
      <c r="GT1263" s="96"/>
      <c r="GU1263" s="96"/>
      <c r="GV1263" s="51"/>
      <c r="GW1263" s="51"/>
      <c r="GX1263" s="51"/>
      <c r="GY1263" s="51"/>
    </row>
    <row r="1264" spans="194:207" ht="12.75">
      <c r="GL1264" s="51"/>
      <c r="GM1264" s="51"/>
      <c r="GN1264" s="51"/>
      <c r="GO1264" s="51"/>
      <c r="GP1264" s="51"/>
      <c r="GQ1264" s="57"/>
      <c r="GR1264" s="51"/>
      <c r="GS1264" s="51"/>
      <c r="GT1264" s="96"/>
      <c r="GU1264" s="96"/>
      <c r="GV1264" s="51"/>
      <c r="GW1264" s="51"/>
      <c r="GX1264" s="51"/>
      <c r="GY1264" s="51"/>
    </row>
    <row r="1265" spans="194:207" ht="12.75">
      <c r="GL1265" s="51"/>
      <c r="GM1265" s="51"/>
      <c r="GN1265" s="51"/>
      <c r="GO1265" s="51"/>
      <c r="GP1265" s="51"/>
      <c r="GQ1265" s="57"/>
      <c r="GR1265" s="51"/>
      <c r="GS1265" s="51"/>
      <c r="GT1265" s="96"/>
      <c r="GU1265" s="96"/>
      <c r="GV1265" s="51"/>
      <c r="GW1265" s="51"/>
      <c r="GX1265" s="51"/>
      <c r="GY1265" s="51"/>
    </row>
    <row r="1266" spans="194:207" ht="12.75">
      <c r="GL1266" s="51"/>
      <c r="GM1266" s="51"/>
      <c r="GN1266" s="51"/>
      <c r="GO1266" s="51"/>
      <c r="GP1266" s="51"/>
      <c r="GQ1266" s="57"/>
      <c r="GR1266" s="51"/>
      <c r="GS1266" s="51"/>
      <c r="GT1266" s="96"/>
      <c r="GU1266" s="96"/>
      <c r="GV1266" s="51"/>
      <c r="GW1266" s="51"/>
      <c r="GX1266" s="51"/>
      <c r="GY1266" s="51"/>
    </row>
    <row r="1267" spans="194:207" ht="12.75">
      <c r="GL1267" s="51"/>
      <c r="GM1267" s="51"/>
      <c r="GN1267" s="51"/>
      <c r="GO1267" s="51"/>
      <c r="GP1267" s="51"/>
      <c r="GQ1267" s="57"/>
      <c r="GR1267" s="51"/>
      <c r="GS1267" s="51"/>
      <c r="GT1267" s="96"/>
      <c r="GU1267" s="96"/>
      <c r="GV1267" s="51"/>
      <c r="GW1267" s="51"/>
      <c r="GX1267" s="51"/>
      <c r="GY1267" s="51"/>
    </row>
    <row r="1268" spans="194:207" ht="12.75">
      <c r="GL1268" s="51"/>
      <c r="GM1268" s="51"/>
      <c r="GN1268" s="51"/>
      <c r="GO1268" s="51"/>
      <c r="GP1268" s="51"/>
      <c r="GQ1268" s="57"/>
      <c r="GR1268" s="51"/>
      <c r="GS1268" s="51"/>
      <c r="GT1268" s="96"/>
      <c r="GU1268" s="96"/>
      <c r="GV1268" s="51"/>
      <c r="GW1268" s="51"/>
      <c r="GX1268" s="51"/>
      <c r="GY1268" s="51"/>
    </row>
    <row r="1269" spans="194:207" ht="12.75">
      <c r="GL1269" s="51"/>
      <c r="GM1269" s="51"/>
      <c r="GN1269" s="51"/>
      <c r="GO1269" s="51"/>
      <c r="GP1269" s="51"/>
      <c r="GQ1269" s="57"/>
      <c r="GR1269" s="51"/>
      <c r="GS1269" s="51"/>
      <c r="GT1269" s="96"/>
      <c r="GU1269" s="96"/>
      <c r="GV1269" s="51"/>
      <c r="GW1269" s="51"/>
      <c r="GX1269" s="51"/>
      <c r="GY1269" s="51"/>
    </row>
    <row r="1270" spans="194:207" ht="12.75">
      <c r="GL1270" s="51"/>
      <c r="GM1270" s="51"/>
      <c r="GN1270" s="51"/>
      <c r="GO1270" s="51"/>
      <c r="GP1270" s="51"/>
      <c r="GQ1270" s="57"/>
      <c r="GR1270" s="51"/>
      <c r="GS1270" s="51"/>
      <c r="GT1270" s="96"/>
      <c r="GU1270" s="96"/>
      <c r="GV1270" s="51"/>
      <c r="GW1270" s="51"/>
      <c r="GX1270" s="51"/>
      <c r="GY1270" s="51"/>
    </row>
    <row r="1271" spans="194:207" ht="12.75">
      <c r="GL1271" s="51"/>
      <c r="GM1271" s="51"/>
      <c r="GN1271" s="51"/>
      <c r="GO1271" s="51"/>
      <c r="GP1271" s="51"/>
      <c r="GQ1271" s="57"/>
      <c r="GR1271" s="51"/>
      <c r="GS1271" s="51"/>
      <c r="GT1271" s="96"/>
      <c r="GU1271" s="96"/>
      <c r="GV1271" s="51"/>
      <c r="GW1271" s="51"/>
      <c r="GX1271" s="51"/>
      <c r="GY1271" s="51"/>
    </row>
    <row r="1272" spans="194:207" ht="12.75">
      <c r="GL1272" s="51"/>
      <c r="GM1272" s="51"/>
      <c r="GN1272" s="51"/>
      <c r="GO1272" s="51"/>
      <c r="GP1272" s="51"/>
      <c r="GQ1272" s="57"/>
      <c r="GR1272" s="51"/>
      <c r="GS1272" s="51"/>
      <c r="GT1272" s="96"/>
      <c r="GU1272" s="96"/>
      <c r="GV1272" s="51"/>
      <c r="GW1272" s="51"/>
      <c r="GX1272" s="51"/>
      <c r="GY1272" s="51"/>
    </row>
    <row r="1273" spans="194:207" ht="12.75">
      <c r="GL1273" s="51"/>
      <c r="GM1273" s="51"/>
      <c r="GN1273" s="51"/>
      <c r="GO1273" s="51"/>
      <c r="GP1273" s="51"/>
      <c r="GQ1273" s="57"/>
      <c r="GR1273" s="51"/>
      <c r="GS1273" s="51"/>
      <c r="GT1273" s="96"/>
      <c r="GU1273" s="96"/>
      <c r="GV1273" s="51"/>
      <c r="GW1273" s="51"/>
      <c r="GX1273" s="51"/>
      <c r="GY1273" s="51"/>
    </row>
    <row r="1274" spans="194:207" ht="12.75">
      <c r="GL1274" s="51"/>
      <c r="GM1274" s="51"/>
      <c r="GN1274" s="51"/>
      <c r="GO1274" s="51"/>
      <c r="GP1274" s="51"/>
      <c r="GQ1274" s="57"/>
      <c r="GR1274" s="51"/>
      <c r="GS1274" s="51"/>
      <c r="GT1274" s="96"/>
      <c r="GU1274" s="96"/>
      <c r="GV1274" s="51"/>
      <c r="GW1274" s="51"/>
      <c r="GX1274" s="51"/>
      <c r="GY1274" s="51"/>
    </row>
    <row r="1275" spans="194:207" ht="12.75">
      <c r="GL1275" s="51"/>
      <c r="GM1275" s="51"/>
      <c r="GN1275" s="51"/>
      <c r="GO1275" s="51"/>
      <c r="GP1275" s="51"/>
      <c r="GQ1275" s="57"/>
      <c r="GR1275" s="51"/>
      <c r="GS1275" s="51"/>
      <c r="GT1275" s="96"/>
      <c r="GU1275" s="96"/>
      <c r="GV1275" s="51"/>
      <c r="GW1275" s="51"/>
      <c r="GX1275" s="51"/>
      <c r="GY1275" s="51"/>
    </row>
    <row r="1276" spans="194:207" ht="12.75">
      <c r="GL1276" s="51"/>
      <c r="GM1276" s="51"/>
      <c r="GN1276" s="51"/>
      <c r="GO1276" s="51"/>
      <c r="GP1276" s="51"/>
      <c r="GQ1276" s="57"/>
      <c r="GR1276" s="51"/>
      <c r="GS1276" s="51"/>
      <c r="GT1276" s="96"/>
      <c r="GU1276" s="96"/>
      <c r="GV1276" s="51"/>
      <c r="GW1276" s="51"/>
      <c r="GX1276" s="51"/>
      <c r="GY1276" s="51"/>
    </row>
    <row r="1277" spans="194:207" ht="12.75">
      <c r="GL1277" s="51"/>
      <c r="GM1277" s="51"/>
      <c r="GN1277" s="51"/>
      <c r="GO1277" s="51"/>
      <c r="GP1277" s="51"/>
      <c r="GQ1277" s="57"/>
      <c r="GR1277" s="51"/>
      <c r="GS1277" s="51"/>
      <c r="GT1277" s="96"/>
      <c r="GU1277" s="96"/>
      <c r="GV1277" s="51"/>
      <c r="GW1277" s="51"/>
      <c r="GX1277" s="51"/>
      <c r="GY1277" s="51"/>
    </row>
    <row r="1278" spans="194:207" ht="12.75">
      <c r="GL1278" s="51"/>
      <c r="GM1278" s="51"/>
      <c r="GN1278" s="51"/>
      <c r="GO1278" s="51"/>
      <c r="GP1278" s="51"/>
      <c r="GQ1278" s="57"/>
      <c r="GR1278" s="51"/>
      <c r="GS1278" s="51"/>
      <c r="GT1278" s="96"/>
      <c r="GU1278" s="96"/>
      <c r="GV1278" s="51"/>
      <c r="GW1278" s="51"/>
      <c r="GX1278" s="51"/>
      <c r="GY1278" s="51"/>
    </row>
    <row r="1279" spans="194:207" ht="12.75">
      <c r="GL1279" s="51"/>
      <c r="GM1279" s="51"/>
      <c r="GN1279" s="51"/>
      <c r="GO1279" s="51"/>
      <c r="GP1279" s="51"/>
      <c r="GQ1279" s="57"/>
      <c r="GR1279" s="51"/>
      <c r="GS1279" s="51"/>
      <c r="GT1279" s="96"/>
      <c r="GU1279" s="96"/>
      <c r="GV1279" s="51"/>
      <c r="GW1279" s="51"/>
      <c r="GX1279" s="51"/>
      <c r="GY1279" s="51"/>
    </row>
    <row r="1280" spans="194:207" ht="12.75">
      <c r="GL1280" s="51"/>
      <c r="GM1280" s="51"/>
      <c r="GN1280" s="51"/>
      <c r="GO1280" s="51"/>
      <c r="GP1280" s="51"/>
      <c r="GQ1280" s="57"/>
      <c r="GR1280" s="51"/>
      <c r="GS1280" s="51"/>
      <c r="GT1280" s="96"/>
      <c r="GU1280" s="96"/>
      <c r="GV1280" s="51"/>
      <c r="GW1280" s="51"/>
      <c r="GX1280" s="51"/>
      <c r="GY1280" s="51"/>
    </row>
    <row r="1281" spans="194:207" ht="12.75">
      <c r="GL1281" s="51"/>
      <c r="GM1281" s="51"/>
      <c r="GN1281" s="51"/>
      <c r="GO1281" s="51"/>
      <c r="GP1281" s="51"/>
      <c r="GQ1281" s="57"/>
      <c r="GR1281" s="51"/>
      <c r="GS1281" s="51"/>
      <c r="GT1281" s="96"/>
      <c r="GU1281" s="96"/>
      <c r="GV1281" s="51"/>
      <c r="GW1281" s="51"/>
      <c r="GX1281" s="51"/>
      <c r="GY1281" s="51"/>
    </row>
    <row r="1282" spans="194:207" ht="12.75">
      <c r="GL1282" s="51"/>
      <c r="GM1282" s="51"/>
      <c r="GN1282" s="51"/>
      <c r="GO1282" s="51"/>
      <c r="GP1282" s="51"/>
      <c r="GQ1282" s="57"/>
      <c r="GR1282" s="51"/>
      <c r="GS1282" s="51"/>
      <c r="GT1282" s="96"/>
      <c r="GU1282" s="96"/>
      <c r="GV1282" s="51"/>
      <c r="GW1282" s="51"/>
      <c r="GX1282" s="51"/>
      <c r="GY1282" s="51"/>
    </row>
    <row r="1283" spans="194:207" ht="12.75">
      <c r="GL1283" s="51"/>
      <c r="GM1283" s="51"/>
      <c r="GN1283" s="51"/>
      <c r="GO1283" s="51"/>
      <c r="GP1283" s="51"/>
      <c r="GQ1283" s="57"/>
      <c r="GR1283" s="51"/>
      <c r="GS1283" s="51"/>
      <c r="GT1283" s="96"/>
      <c r="GU1283" s="96"/>
      <c r="GV1283" s="51"/>
      <c r="GW1283" s="51"/>
      <c r="GX1283" s="51"/>
      <c r="GY1283" s="51"/>
    </row>
    <row r="1284" spans="194:207" ht="12.75">
      <c r="GL1284" s="51"/>
      <c r="GM1284" s="51"/>
      <c r="GN1284" s="51"/>
      <c r="GO1284" s="51"/>
      <c r="GP1284" s="51"/>
      <c r="GQ1284" s="57"/>
      <c r="GR1284" s="51"/>
      <c r="GS1284" s="51"/>
      <c r="GT1284" s="96"/>
      <c r="GU1284" s="96"/>
      <c r="GV1284" s="51"/>
      <c r="GW1284" s="51"/>
      <c r="GX1284" s="51"/>
      <c r="GY1284" s="51"/>
    </row>
    <row r="1285" spans="194:207" ht="12.75">
      <c r="GL1285" s="51"/>
      <c r="GM1285" s="51"/>
      <c r="GN1285" s="51"/>
      <c r="GO1285" s="51"/>
      <c r="GP1285" s="51"/>
      <c r="GQ1285" s="57"/>
      <c r="GR1285" s="51"/>
      <c r="GS1285" s="51"/>
      <c r="GT1285" s="96"/>
      <c r="GU1285" s="96"/>
      <c r="GV1285" s="51"/>
      <c r="GW1285" s="51"/>
      <c r="GX1285" s="51"/>
      <c r="GY1285" s="51"/>
    </row>
    <row r="1286" spans="194:207" ht="12.75">
      <c r="GL1286" s="51"/>
      <c r="GM1286" s="51"/>
      <c r="GN1286" s="51"/>
      <c r="GO1286" s="51"/>
      <c r="GP1286" s="51"/>
      <c r="GQ1286" s="57"/>
      <c r="GR1286" s="51"/>
      <c r="GS1286" s="51"/>
      <c r="GT1286" s="96"/>
      <c r="GU1286" s="96"/>
      <c r="GV1286" s="51"/>
      <c r="GW1286" s="51"/>
      <c r="GX1286" s="51"/>
      <c r="GY1286" s="51"/>
    </row>
    <row r="1287" spans="194:207" ht="12.75">
      <c r="GL1287" s="51"/>
      <c r="GM1287" s="51"/>
      <c r="GN1287" s="51"/>
      <c r="GO1287" s="51"/>
      <c r="GP1287" s="51"/>
      <c r="GQ1287" s="57"/>
      <c r="GR1287" s="51"/>
      <c r="GS1287" s="51"/>
      <c r="GT1287" s="96"/>
      <c r="GU1287" s="96"/>
      <c r="GV1287" s="51"/>
      <c r="GW1287" s="51"/>
      <c r="GX1287" s="51"/>
      <c r="GY1287" s="51"/>
    </row>
    <row r="1288" spans="194:207" ht="12.75">
      <c r="GL1288" s="51"/>
      <c r="GM1288" s="51"/>
      <c r="GN1288" s="51"/>
      <c r="GO1288" s="51"/>
      <c r="GP1288" s="51"/>
      <c r="GQ1288" s="57"/>
      <c r="GR1288" s="51"/>
      <c r="GS1288" s="51"/>
      <c r="GT1288" s="96"/>
      <c r="GU1288" s="96"/>
      <c r="GV1288" s="51"/>
      <c r="GW1288" s="51"/>
      <c r="GX1288" s="51"/>
      <c r="GY1288" s="51"/>
    </row>
    <row r="1289" spans="194:207" ht="12.75">
      <c r="GL1289" s="51"/>
      <c r="GM1289" s="51"/>
      <c r="GN1289" s="51"/>
      <c r="GO1289" s="51"/>
      <c r="GP1289" s="51"/>
      <c r="GQ1289" s="57"/>
      <c r="GR1289" s="51"/>
      <c r="GS1289" s="51"/>
      <c r="GT1289" s="96"/>
      <c r="GU1289" s="96"/>
      <c r="GV1289" s="51"/>
      <c r="GW1289" s="51"/>
      <c r="GX1289" s="51"/>
      <c r="GY1289" s="51"/>
    </row>
    <row r="1290" spans="194:207" ht="12.75">
      <c r="GL1290" s="51"/>
      <c r="GM1290" s="51"/>
      <c r="GN1290" s="51"/>
      <c r="GO1290" s="51"/>
      <c r="GP1290" s="51"/>
      <c r="GQ1290" s="57"/>
      <c r="GR1290" s="51"/>
      <c r="GS1290" s="51"/>
      <c r="GT1290" s="96"/>
      <c r="GU1290" s="96"/>
      <c r="GV1290" s="51"/>
      <c r="GW1290" s="51"/>
      <c r="GX1290" s="51"/>
      <c r="GY1290" s="51"/>
    </row>
    <row r="1291" spans="194:207" ht="12.75">
      <c r="GL1291" s="51"/>
      <c r="GM1291" s="51"/>
      <c r="GN1291" s="51"/>
      <c r="GO1291" s="51"/>
      <c r="GP1291" s="51"/>
      <c r="GQ1291" s="57"/>
      <c r="GR1291" s="51"/>
      <c r="GS1291" s="51"/>
      <c r="GT1291" s="96"/>
      <c r="GU1291" s="96"/>
      <c r="GV1291" s="51"/>
      <c r="GW1291" s="51"/>
      <c r="GX1291" s="51"/>
      <c r="GY1291" s="51"/>
    </row>
    <row r="1292" spans="194:207" ht="12.75">
      <c r="GL1292" s="51"/>
      <c r="GM1292" s="51"/>
      <c r="GN1292" s="51"/>
      <c r="GO1292" s="51"/>
      <c r="GP1292" s="51"/>
      <c r="GQ1292" s="57"/>
      <c r="GR1292" s="51"/>
      <c r="GS1292" s="51"/>
      <c r="GT1292" s="96"/>
      <c r="GU1292" s="96"/>
      <c r="GV1292" s="51"/>
      <c r="GW1292" s="51"/>
      <c r="GX1292" s="51"/>
      <c r="GY1292" s="51"/>
    </row>
    <row r="1293" spans="194:207" ht="12.75">
      <c r="GL1293" s="51"/>
      <c r="GM1293" s="51"/>
      <c r="GN1293" s="51"/>
      <c r="GO1293" s="51"/>
      <c r="GP1293" s="51"/>
      <c r="GQ1293" s="57"/>
      <c r="GR1293" s="51"/>
      <c r="GS1293" s="51"/>
      <c r="GT1293" s="96"/>
      <c r="GU1293" s="96"/>
      <c r="GV1293" s="51"/>
      <c r="GW1293" s="51"/>
      <c r="GX1293" s="51"/>
      <c r="GY1293" s="51"/>
    </row>
    <row r="1294" spans="194:207" ht="12.75">
      <c r="GL1294" s="51"/>
      <c r="GM1294" s="51"/>
      <c r="GN1294" s="51"/>
      <c r="GO1294" s="51"/>
      <c r="GP1294" s="51"/>
      <c r="GQ1294" s="57"/>
      <c r="GR1294" s="51"/>
      <c r="GS1294" s="51"/>
      <c r="GT1294" s="96"/>
      <c r="GU1294" s="96"/>
      <c r="GV1294" s="51"/>
      <c r="GW1294" s="51"/>
      <c r="GX1294" s="51"/>
      <c r="GY1294" s="51"/>
    </row>
    <row r="1295" spans="194:207" ht="12.75">
      <c r="GL1295" s="51"/>
      <c r="GM1295" s="51"/>
      <c r="GN1295" s="51"/>
      <c r="GO1295" s="51"/>
      <c r="GP1295" s="51"/>
      <c r="GQ1295" s="57"/>
      <c r="GR1295" s="51"/>
      <c r="GS1295" s="51"/>
      <c r="GT1295" s="96"/>
      <c r="GU1295" s="96"/>
      <c r="GV1295" s="51"/>
      <c r="GW1295" s="51"/>
      <c r="GX1295" s="51"/>
      <c r="GY1295" s="51"/>
    </row>
    <row r="1296" spans="194:207" ht="12.75">
      <c r="GL1296" s="51"/>
      <c r="GM1296" s="51"/>
      <c r="GN1296" s="51"/>
      <c r="GO1296" s="51"/>
      <c r="GP1296" s="51"/>
      <c r="GQ1296" s="57"/>
      <c r="GR1296" s="51"/>
      <c r="GS1296" s="51"/>
      <c r="GT1296" s="96"/>
      <c r="GU1296" s="96"/>
      <c r="GV1296" s="51"/>
      <c r="GW1296" s="51"/>
      <c r="GX1296" s="51"/>
      <c r="GY1296" s="51"/>
    </row>
    <row r="1297" spans="194:207" ht="12.75">
      <c r="GL1297" s="51"/>
      <c r="GM1297" s="51"/>
      <c r="GN1297" s="51"/>
      <c r="GO1297" s="51"/>
      <c r="GP1297" s="51"/>
      <c r="GQ1297" s="57"/>
      <c r="GR1297" s="51"/>
      <c r="GS1297" s="51"/>
      <c r="GT1297" s="96"/>
      <c r="GU1297" s="96"/>
      <c r="GV1297" s="51"/>
      <c r="GW1297" s="51"/>
      <c r="GX1297" s="51"/>
      <c r="GY1297" s="51"/>
    </row>
    <row r="1298" spans="194:207" ht="12.75">
      <c r="GL1298" s="51"/>
      <c r="GM1298" s="51"/>
      <c r="GN1298" s="51"/>
      <c r="GO1298" s="51"/>
      <c r="GP1298" s="51"/>
      <c r="GQ1298" s="57"/>
      <c r="GR1298" s="51"/>
      <c r="GS1298" s="51"/>
      <c r="GT1298" s="96"/>
      <c r="GU1298" s="96"/>
      <c r="GV1298" s="51"/>
      <c r="GW1298" s="51"/>
      <c r="GX1298" s="51"/>
      <c r="GY1298" s="51"/>
    </row>
    <row r="1299" spans="194:207" ht="12.75">
      <c r="GL1299" s="51"/>
      <c r="GM1299" s="51"/>
      <c r="GN1299" s="51"/>
      <c r="GO1299" s="51"/>
      <c r="GP1299" s="51"/>
      <c r="GQ1299" s="57"/>
      <c r="GR1299" s="51"/>
      <c r="GS1299" s="51"/>
      <c r="GT1299" s="96"/>
      <c r="GU1299" s="96"/>
      <c r="GV1299" s="51"/>
      <c r="GW1299" s="51"/>
      <c r="GX1299" s="51"/>
      <c r="GY1299" s="51"/>
    </row>
    <row r="1300" spans="194:207" ht="12.75">
      <c r="GL1300" s="51"/>
      <c r="GM1300" s="51"/>
      <c r="GN1300" s="51"/>
      <c r="GO1300" s="51"/>
      <c r="GP1300" s="51"/>
      <c r="GQ1300" s="57"/>
      <c r="GR1300" s="51"/>
      <c r="GS1300" s="51"/>
      <c r="GT1300" s="96"/>
      <c r="GU1300" s="96"/>
      <c r="GV1300" s="51"/>
      <c r="GW1300" s="51"/>
      <c r="GX1300" s="51"/>
      <c r="GY1300" s="51"/>
    </row>
    <row r="1301" spans="194:207" ht="12.75">
      <c r="GL1301" s="51"/>
      <c r="GM1301" s="51"/>
      <c r="GN1301" s="51"/>
      <c r="GO1301" s="51"/>
      <c r="GP1301" s="51"/>
      <c r="GQ1301" s="57"/>
      <c r="GR1301" s="51"/>
      <c r="GS1301" s="51"/>
      <c r="GT1301" s="96"/>
      <c r="GU1301" s="96"/>
      <c r="GV1301" s="51"/>
      <c r="GW1301" s="51"/>
      <c r="GX1301" s="51"/>
      <c r="GY1301" s="51"/>
    </row>
    <row r="1302" spans="194:207" ht="12.75">
      <c r="GL1302" s="51"/>
      <c r="GM1302" s="51"/>
      <c r="GN1302" s="51"/>
      <c r="GO1302" s="51"/>
      <c r="GP1302" s="51"/>
      <c r="GQ1302" s="57"/>
      <c r="GR1302" s="51"/>
      <c r="GS1302" s="51"/>
      <c r="GT1302" s="96"/>
      <c r="GU1302" s="96"/>
      <c r="GV1302" s="51"/>
      <c r="GW1302" s="51"/>
      <c r="GX1302" s="51"/>
      <c r="GY1302" s="51"/>
    </row>
    <row r="1303" spans="194:207" ht="12.75">
      <c r="GL1303" s="51"/>
      <c r="GM1303" s="51"/>
      <c r="GN1303" s="51"/>
      <c r="GO1303" s="51"/>
      <c r="GP1303" s="51"/>
      <c r="GQ1303" s="57"/>
      <c r="GR1303" s="51"/>
      <c r="GS1303" s="51"/>
      <c r="GT1303" s="96"/>
      <c r="GU1303" s="96"/>
      <c r="GV1303" s="51"/>
      <c r="GW1303" s="51"/>
      <c r="GX1303" s="51"/>
      <c r="GY1303" s="51"/>
    </row>
    <row r="1304" spans="194:207" ht="12.75">
      <c r="GL1304" s="51"/>
      <c r="GM1304" s="51"/>
      <c r="GN1304" s="51"/>
      <c r="GO1304" s="51"/>
      <c r="GP1304" s="51"/>
      <c r="GQ1304" s="57"/>
      <c r="GR1304" s="51"/>
      <c r="GS1304" s="51"/>
      <c r="GT1304" s="96"/>
      <c r="GU1304" s="96"/>
      <c r="GV1304" s="51"/>
      <c r="GW1304" s="51"/>
      <c r="GX1304" s="51"/>
      <c r="GY1304" s="51"/>
    </row>
    <row r="1305" spans="194:207" ht="12.75">
      <c r="GL1305" s="51"/>
      <c r="GM1305" s="51"/>
      <c r="GN1305" s="51"/>
      <c r="GO1305" s="51"/>
      <c r="GP1305" s="51"/>
      <c r="GQ1305" s="57"/>
      <c r="GR1305" s="51"/>
      <c r="GS1305" s="51"/>
      <c r="GT1305" s="96"/>
      <c r="GU1305" s="96"/>
      <c r="GV1305" s="51"/>
      <c r="GW1305" s="51"/>
      <c r="GX1305" s="51"/>
      <c r="GY1305" s="51"/>
    </row>
    <row r="1306" spans="194:207" ht="12.75">
      <c r="GL1306" s="51"/>
      <c r="GM1306" s="51"/>
      <c r="GN1306" s="51"/>
      <c r="GO1306" s="51"/>
      <c r="GP1306" s="51"/>
      <c r="GQ1306" s="57"/>
      <c r="GR1306" s="51"/>
      <c r="GS1306" s="51"/>
      <c r="GT1306" s="96"/>
      <c r="GU1306" s="96"/>
      <c r="GV1306" s="51"/>
      <c r="GW1306" s="51"/>
      <c r="GX1306" s="51"/>
      <c r="GY1306" s="51"/>
    </row>
    <row r="1307" spans="194:207" ht="12.75">
      <c r="GL1307" s="51"/>
      <c r="GM1307" s="51"/>
      <c r="GN1307" s="51"/>
      <c r="GO1307" s="51"/>
      <c r="GP1307" s="51"/>
      <c r="GQ1307" s="57"/>
      <c r="GR1307" s="51"/>
      <c r="GS1307" s="51"/>
      <c r="GT1307" s="96"/>
      <c r="GU1307" s="96"/>
      <c r="GV1307" s="51"/>
      <c r="GW1307" s="51"/>
      <c r="GX1307" s="51"/>
      <c r="GY1307" s="51"/>
    </row>
    <row r="1308" spans="194:207" ht="12.75">
      <c r="GL1308" s="51"/>
      <c r="GM1308" s="51"/>
      <c r="GN1308" s="51"/>
      <c r="GO1308" s="51"/>
      <c r="GP1308" s="51"/>
      <c r="GQ1308" s="57"/>
      <c r="GR1308" s="51"/>
      <c r="GS1308" s="51"/>
      <c r="GT1308" s="96"/>
      <c r="GU1308" s="96"/>
      <c r="GV1308" s="51"/>
      <c r="GW1308" s="51"/>
      <c r="GX1308" s="51"/>
      <c r="GY1308" s="51"/>
    </row>
    <row r="1309" spans="194:207" ht="12.75">
      <c r="GL1309" s="51"/>
      <c r="GM1309" s="51"/>
      <c r="GN1309" s="51"/>
      <c r="GO1309" s="51"/>
      <c r="GP1309" s="51"/>
      <c r="GQ1309" s="57"/>
      <c r="GR1309" s="51"/>
      <c r="GS1309" s="51"/>
      <c r="GT1309" s="96"/>
      <c r="GU1309" s="96"/>
      <c r="GV1309" s="51"/>
      <c r="GW1309" s="51"/>
      <c r="GX1309" s="51"/>
      <c r="GY1309" s="51"/>
    </row>
    <row r="1310" spans="194:207" ht="12.75">
      <c r="GL1310" s="51"/>
      <c r="GM1310" s="51"/>
      <c r="GN1310" s="51"/>
      <c r="GO1310" s="51"/>
      <c r="GP1310" s="51"/>
      <c r="GQ1310" s="57"/>
      <c r="GR1310" s="51"/>
      <c r="GS1310" s="51"/>
      <c r="GT1310" s="96"/>
      <c r="GU1310" s="96"/>
      <c r="GV1310" s="51"/>
      <c r="GW1310" s="51"/>
      <c r="GX1310" s="51"/>
      <c r="GY1310" s="51"/>
    </row>
    <row r="1311" spans="194:207" ht="12.75">
      <c r="GL1311" s="51"/>
      <c r="GM1311" s="51"/>
      <c r="GN1311" s="51"/>
      <c r="GO1311" s="51"/>
      <c r="GP1311" s="51"/>
      <c r="GQ1311" s="57"/>
      <c r="GR1311" s="51"/>
      <c r="GS1311" s="51"/>
      <c r="GT1311" s="96"/>
      <c r="GU1311" s="96"/>
      <c r="GV1311" s="51"/>
      <c r="GW1311" s="51"/>
      <c r="GX1311" s="51"/>
      <c r="GY1311" s="51"/>
    </row>
    <row r="1312" spans="194:207" ht="12.75">
      <c r="GL1312" s="51"/>
      <c r="GM1312" s="51"/>
      <c r="GN1312" s="51"/>
      <c r="GO1312" s="51"/>
      <c r="GP1312" s="51"/>
      <c r="GQ1312" s="57"/>
      <c r="GR1312" s="51"/>
      <c r="GS1312" s="51"/>
      <c r="GT1312" s="96"/>
      <c r="GU1312" s="96"/>
      <c r="GV1312" s="51"/>
      <c r="GW1312" s="51"/>
      <c r="GX1312" s="51"/>
      <c r="GY1312" s="51"/>
    </row>
    <row r="1313" spans="194:207" ht="12.75">
      <c r="GL1313" s="51"/>
      <c r="GM1313" s="51"/>
      <c r="GN1313" s="51"/>
      <c r="GO1313" s="51"/>
      <c r="GP1313" s="51"/>
      <c r="GQ1313" s="57"/>
      <c r="GR1313" s="51"/>
      <c r="GS1313" s="51"/>
      <c r="GT1313" s="96"/>
      <c r="GU1313" s="96"/>
      <c r="GV1313" s="51"/>
      <c r="GW1313" s="51"/>
      <c r="GX1313" s="51"/>
      <c r="GY1313" s="51"/>
    </row>
    <row r="1314" spans="194:207" ht="12.75">
      <c r="GL1314" s="51"/>
      <c r="GM1314" s="51"/>
      <c r="GN1314" s="51"/>
      <c r="GO1314" s="51"/>
      <c r="GP1314" s="51"/>
      <c r="GQ1314" s="57"/>
      <c r="GR1314" s="51"/>
      <c r="GS1314" s="51"/>
      <c r="GT1314" s="96"/>
      <c r="GU1314" s="96"/>
      <c r="GV1314" s="51"/>
      <c r="GW1314" s="51"/>
      <c r="GX1314" s="51"/>
      <c r="GY1314" s="51"/>
    </row>
    <row r="1315" spans="194:207" ht="12.75">
      <c r="GL1315" s="51"/>
      <c r="GM1315" s="51"/>
      <c r="GN1315" s="51"/>
      <c r="GO1315" s="51"/>
      <c r="GP1315" s="51"/>
      <c r="GQ1315" s="57"/>
      <c r="GR1315" s="51"/>
      <c r="GS1315" s="51"/>
      <c r="GT1315" s="96"/>
      <c r="GU1315" s="96"/>
      <c r="GV1315" s="51"/>
      <c r="GW1315" s="51"/>
      <c r="GX1315" s="51"/>
      <c r="GY1315" s="51"/>
    </row>
    <row r="1316" spans="194:207" ht="12.75">
      <c r="GL1316" s="51"/>
      <c r="GM1316" s="51"/>
      <c r="GN1316" s="51"/>
      <c r="GO1316" s="51"/>
      <c r="GP1316" s="51"/>
      <c r="GQ1316" s="57"/>
      <c r="GR1316" s="51"/>
      <c r="GS1316" s="51"/>
      <c r="GT1316" s="96"/>
      <c r="GU1316" s="96"/>
      <c r="GV1316" s="51"/>
      <c r="GW1316" s="51"/>
      <c r="GX1316" s="51"/>
      <c r="GY1316" s="51"/>
    </row>
    <row r="1317" spans="194:207" ht="12.75">
      <c r="GL1317" s="51"/>
      <c r="GM1317" s="51"/>
      <c r="GN1317" s="51"/>
      <c r="GO1317" s="51"/>
      <c r="GP1317" s="51"/>
      <c r="GQ1317" s="57"/>
      <c r="GR1317" s="51"/>
      <c r="GS1317" s="51"/>
      <c r="GT1317" s="96"/>
      <c r="GU1317" s="96"/>
      <c r="GV1317" s="51"/>
      <c r="GW1317" s="51"/>
      <c r="GX1317" s="51"/>
      <c r="GY1317" s="51"/>
    </row>
    <row r="1318" spans="194:207" ht="12.75">
      <c r="GL1318" s="51"/>
      <c r="GM1318" s="51"/>
      <c r="GN1318" s="51"/>
      <c r="GO1318" s="51"/>
      <c r="GP1318" s="51"/>
      <c r="GQ1318" s="57"/>
      <c r="GR1318" s="51"/>
      <c r="GS1318" s="51"/>
      <c r="GT1318" s="96"/>
      <c r="GU1318" s="96"/>
      <c r="GV1318" s="51"/>
      <c r="GW1318" s="51"/>
      <c r="GX1318" s="51"/>
      <c r="GY1318" s="51"/>
    </row>
    <row r="1319" spans="194:207" ht="12.75">
      <c r="GL1319" s="51"/>
      <c r="GM1319" s="51"/>
      <c r="GN1319" s="51"/>
      <c r="GO1319" s="51"/>
      <c r="GP1319" s="51"/>
      <c r="GQ1319" s="57"/>
      <c r="GR1319" s="51"/>
      <c r="GS1319" s="51"/>
      <c r="GT1319" s="96"/>
      <c r="GU1319" s="96"/>
      <c r="GV1319" s="51"/>
      <c r="GW1319" s="51"/>
      <c r="GX1319" s="51"/>
      <c r="GY1319" s="51"/>
    </row>
    <row r="1320" spans="194:207" ht="12.75">
      <c r="GL1320" s="51"/>
      <c r="GM1320" s="51"/>
      <c r="GN1320" s="51"/>
      <c r="GO1320" s="51"/>
      <c r="GP1320" s="51"/>
      <c r="GQ1320" s="57"/>
      <c r="GR1320" s="51"/>
      <c r="GS1320" s="51"/>
      <c r="GT1320" s="96"/>
      <c r="GU1320" s="96"/>
      <c r="GV1320" s="51"/>
      <c r="GW1320" s="51"/>
      <c r="GX1320" s="51"/>
      <c r="GY1320" s="51"/>
    </row>
    <row r="1321" spans="194:207" ht="12.75">
      <c r="GL1321" s="51"/>
      <c r="GM1321" s="51"/>
      <c r="GN1321" s="51"/>
      <c r="GO1321" s="51"/>
      <c r="GP1321" s="51"/>
      <c r="GQ1321" s="57"/>
      <c r="GR1321" s="51"/>
      <c r="GS1321" s="51"/>
      <c r="GT1321" s="96"/>
      <c r="GU1321" s="96"/>
      <c r="GV1321" s="51"/>
      <c r="GW1321" s="51"/>
      <c r="GX1321" s="51"/>
      <c r="GY1321" s="51"/>
    </row>
    <row r="1322" spans="194:207" ht="12.75">
      <c r="GL1322" s="51"/>
      <c r="GM1322" s="51"/>
      <c r="GN1322" s="51"/>
      <c r="GO1322" s="51"/>
      <c r="GP1322" s="51"/>
      <c r="GQ1322" s="57"/>
      <c r="GR1322" s="51"/>
      <c r="GS1322" s="51"/>
      <c r="GT1322" s="96"/>
      <c r="GU1322" s="96"/>
      <c r="GV1322" s="51"/>
      <c r="GW1322" s="51"/>
      <c r="GX1322" s="51"/>
      <c r="GY1322" s="51"/>
    </row>
    <row r="1323" spans="194:207" ht="12.75">
      <c r="GL1323" s="51"/>
      <c r="GM1323" s="51"/>
      <c r="GN1323" s="51"/>
      <c r="GO1323" s="51"/>
      <c r="GP1323" s="51"/>
      <c r="GQ1323" s="57"/>
      <c r="GR1323" s="51"/>
      <c r="GS1323" s="51"/>
      <c r="GT1323" s="96"/>
      <c r="GU1323" s="96"/>
      <c r="GV1323" s="51"/>
      <c r="GW1323" s="51"/>
      <c r="GX1323" s="51"/>
      <c r="GY1323" s="51"/>
    </row>
    <row r="1324" spans="194:207" ht="12.75">
      <c r="GL1324" s="51"/>
      <c r="GM1324" s="51"/>
      <c r="GN1324" s="51"/>
      <c r="GO1324" s="51"/>
      <c r="GP1324" s="51"/>
      <c r="GQ1324" s="57"/>
      <c r="GR1324" s="51"/>
      <c r="GS1324" s="51"/>
      <c r="GT1324" s="96"/>
      <c r="GU1324" s="96"/>
      <c r="GV1324" s="51"/>
      <c r="GW1324" s="51"/>
      <c r="GX1324" s="51"/>
      <c r="GY1324" s="51"/>
    </row>
    <row r="1325" spans="194:207" ht="12.75">
      <c r="GL1325" s="51"/>
      <c r="GM1325" s="51"/>
      <c r="GN1325" s="51"/>
      <c r="GO1325" s="51"/>
      <c r="GP1325" s="51"/>
      <c r="GQ1325" s="57"/>
      <c r="GR1325" s="51"/>
      <c r="GS1325" s="51"/>
      <c r="GT1325" s="96"/>
      <c r="GU1325" s="96"/>
      <c r="GV1325" s="51"/>
      <c r="GW1325" s="51"/>
      <c r="GX1325" s="51"/>
      <c r="GY1325" s="51"/>
    </row>
    <row r="1326" spans="194:207" ht="12.75">
      <c r="GL1326" s="51"/>
      <c r="GM1326" s="51"/>
      <c r="GN1326" s="51"/>
      <c r="GO1326" s="51"/>
      <c r="GP1326" s="51"/>
      <c r="GQ1326" s="57"/>
      <c r="GR1326" s="51"/>
      <c r="GS1326" s="51"/>
      <c r="GT1326" s="96"/>
      <c r="GU1326" s="96"/>
      <c r="GV1326" s="51"/>
      <c r="GW1326" s="51"/>
      <c r="GX1326" s="51"/>
      <c r="GY1326" s="51"/>
    </row>
    <row r="1327" spans="194:207" ht="12.75">
      <c r="GL1327" s="51"/>
      <c r="GM1327" s="51"/>
      <c r="GN1327" s="51"/>
      <c r="GO1327" s="51"/>
      <c r="GP1327" s="51"/>
      <c r="GQ1327" s="57"/>
      <c r="GR1327" s="51"/>
      <c r="GS1327" s="51"/>
      <c r="GT1327" s="96"/>
      <c r="GU1327" s="96"/>
      <c r="GV1327" s="51"/>
      <c r="GW1327" s="51"/>
      <c r="GX1327" s="51"/>
      <c r="GY1327" s="51"/>
    </row>
    <row r="1328" spans="194:207" ht="12.75">
      <c r="GL1328" s="51"/>
      <c r="GM1328" s="51"/>
      <c r="GN1328" s="51"/>
      <c r="GO1328" s="51"/>
      <c r="GP1328" s="51"/>
      <c r="GQ1328" s="57"/>
      <c r="GR1328" s="51"/>
      <c r="GS1328" s="51"/>
      <c r="GT1328" s="96"/>
      <c r="GU1328" s="96"/>
      <c r="GV1328" s="51"/>
      <c r="GW1328" s="51"/>
      <c r="GX1328" s="51"/>
      <c r="GY1328" s="51"/>
    </row>
    <row r="1329" spans="194:207" ht="12.75">
      <c r="GL1329" s="51"/>
      <c r="GM1329" s="51"/>
      <c r="GN1329" s="51"/>
      <c r="GO1329" s="51"/>
      <c r="GP1329" s="51"/>
      <c r="GQ1329" s="57"/>
      <c r="GR1329" s="51"/>
      <c r="GS1329" s="51"/>
      <c r="GT1329" s="96"/>
      <c r="GU1329" s="96"/>
      <c r="GV1329" s="51"/>
      <c r="GW1329" s="51"/>
      <c r="GX1329" s="51"/>
      <c r="GY1329" s="51"/>
    </row>
    <row r="1330" spans="194:207" ht="12.75">
      <c r="GL1330" s="51"/>
      <c r="GM1330" s="51"/>
      <c r="GN1330" s="51"/>
      <c r="GO1330" s="51"/>
      <c r="GP1330" s="51"/>
      <c r="GQ1330" s="57"/>
      <c r="GR1330" s="51"/>
      <c r="GS1330" s="51"/>
      <c r="GT1330" s="96"/>
      <c r="GU1330" s="96"/>
      <c r="GV1330" s="51"/>
      <c r="GW1330" s="51"/>
      <c r="GX1330" s="51"/>
      <c r="GY1330" s="51"/>
    </row>
    <row r="1331" spans="194:207" ht="12.75">
      <c r="GL1331" s="51"/>
      <c r="GM1331" s="51"/>
      <c r="GN1331" s="51"/>
      <c r="GO1331" s="51"/>
      <c r="GP1331" s="51"/>
      <c r="GQ1331" s="57"/>
      <c r="GR1331" s="51"/>
      <c r="GS1331" s="51"/>
      <c r="GT1331" s="96"/>
      <c r="GU1331" s="96"/>
      <c r="GV1331" s="51"/>
      <c r="GW1331" s="51"/>
      <c r="GX1331" s="51"/>
      <c r="GY1331" s="51"/>
    </row>
    <row r="1332" spans="194:207" ht="12.75">
      <c r="GL1332" s="51"/>
      <c r="GM1332" s="51"/>
      <c r="GN1332" s="51"/>
      <c r="GO1332" s="51"/>
      <c r="GP1332" s="51"/>
      <c r="GQ1332" s="57"/>
      <c r="GR1332" s="51"/>
      <c r="GS1332" s="51"/>
      <c r="GT1332" s="96"/>
      <c r="GU1332" s="96"/>
      <c r="GV1332" s="51"/>
      <c r="GW1332" s="51"/>
      <c r="GX1332" s="51"/>
      <c r="GY1332" s="51"/>
    </row>
    <row r="1333" spans="194:207" ht="12.75">
      <c r="GL1333" s="51"/>
      <c r="GM1333" s="51"/>
      <c r="GN1333" s="51"/>
      <c r="GO1333" s="51"/>
      <c r="GP1333" s="51"/>
      <c r="GQ1333" s="57"/>
      <c r="GR1333" s="51"/>
      <c r="GS1333" s="51"/>
      <c r="GT1333" s="96"/>
      <c r="GU1333" s="96"/>
      <c r="GV1333" s="51"/>
      <c r="GW1333" s="51"/>
      <c r="GX1333" s="51"/>
      <c r="GY1333" s="51"/>
    </row>
    <row r="1334" spans="194:207" ht="12.75">
      <c r="GL1334" s="51"/>
      <c r="GM1334" s="51"/>
      <c r="GN1334" s="51"/>
      <c r="GO1334" s="51"/>
      <c r="GP1334" s="51"/>
      <c r="GQ1334" s="57"/>
      <c r="GR1334" s="51"/>
      <c r="GS1334" s="51"/>
      <c r="GT1334" s="96"/>
      <c r="GU1334" s="96"/>
      <c r="GV1334" s="51"/>
      <c r="GW1334" s="51"/>
      <c r="GX1334" s="51"/>
      <c r="GY1334" s="51"/>
    </row>
    <row r="1335" spans="194:207" ht="12.75">
      <c r="GL1335" s="51"/>
      <c r="GM1335" s="51"/>
      <c r="GN1335" s="51"/>
      <c r="GO1335" s="51"/>
      <c r="GP1335" s="51"/>
      <c r="GQ1335" s="57"/>
      <c r="GR1335" s="51"/>
      <c r="GS1335" s="51"/>
      <c r="GT1335" s="96"/>
      <c r="GU1335" s="96"/>
      <c r="GV1335" s="51"/>
      <c r="GW1335" s="51"/>
      <c r="GX1335" s="51"/>
      <c r="GY1335" s="51"/>
    </row>
    <row r="1336" spans="194:207" ht="12.75">
      <c r="GL1336" s="51"/>
      <c r="GM1336" s="51"/>
      <c r="GN1336" s="51"/>
      <c r="GO1336" s="51"/>
      <c r="GP1336" s="51"/>
      <c r="GQ1336" s="57"/>
      <c r="GR1336" s="51"/>
      <c r="GS1336" s="51"/>
      <c r="GT1336" s="96"/>
      <c r="GU1336" s="96"/>
      <c r="GV1336" s="51"/>
      <c r="GW1336" s="51"/>
      <c r="GX1336" s="51"/>
      <c r="GY1336" s="51"/>
    </row>
    <row r="1337" spans="194:207" ht="12.75">
      <c r="GL1337" s="51"/>
      <c r="GM1337" s="51"/>
      <c r="GN1337" s="51"/>
      <c r="GO1337" s="51"/>
      <c r="GP1337" s="51"/>
      <c r="GQ1337" s="57"/>
      <c r="GR1337" s="51"/>
      <c r="GS1337" s="51"/>
      <c r="GT1337" s="96"/>
      <c r="GU1337" s="96"/>
      <c r="GV1337" s="51"/>
      <c r="GW1337" s="51"/>
      <c r="GX1337" s="51"/>
      <c r="GY1337" s="51"/>
    </row>
    <row r="1338" spans="194:207" ht="12.75">
      <c r="GL1338" s="51"/>
      <c r="GM1338" s="51"/>
      <c r="GN1338" s="51"/>
      <c r="GO1338" s="51"/>
      <c r="GP1338" s="51"/>
      <c r="GQ1338" s="57"/>
      <c r="GR1338" s="51"/>
      <c r="GS1338" s="51"/>
      <c r="GT1338" s="96"/>
      <c r="GU1338" s="96"/>
      <c r="GV1338" s="51"/>
      <c r="GW1338" s="51"/>
      <c r="GX1338" s="51"/>
      <c r="GY1338" s="51"/>
    </row>
    <row r="1339" spans="194:207" ht="12.75">
      <c r="GL1339" s="51"/>
      <c r="GM1339" s="51"/>
      <c r="GN1339" s="51"/>
      <c r="GO1339" s="51"/>
      <c r="GP1339" s="51"/>
      <c r="GQ1339" s="57"/>
      <c r="GR1339" s="51"/>
      <c r="GS1339" s="51"/>
      <c r="GT1339" s="96"/>
      <c r="GU1339" s="96"/>
      <c r="GV1339" s="51"/>
      <c r="GW1339" s="51"/>
      <c r="GX1339" s="51"/>
      <c r="GY1339" s="51"/>
    </row>
    <row r="1340" spans="194:207" ht="12.75">
      <c r="GL1340" s="51"/>
      <c r="GM1340" s="51"/>
      <c r="GN1340" s="51"/>
      <c r="GO1340" s="51"/>
      <c r="GP1340" s="51"/>
      <c r="GQ1340" s="57"/>
      <c r="GR1340" s="51"/>
      <c r="GS1340" s="51"/>
      <c r="GT1340" s="96"/>
      <c r="GU1340" s="96"/>
      <c r="GV1340" s="51"/>
      <c r="GW1340" s="51"/>
      <c r="GX1340" s="51"/>
      <c r="GY1340" s="51"/>
    </row>
    <row r="1341" spans="194:207" ht="12.75">
      <c r="GL1341" s="51"/>
      <c r="GM1341" s="51"/>
      <c r="GN1341" s="51"/>
      <c r="GO1341" s="51"/>
      <c r="GP1341" s="51"/>
      <c r="GQ1341" s="57"/>
      <c r="GR1341" s="51"/>
      <c r="GS1341" s="51"/>
      <c r="GT1341" s="96"/>
      <c r="GU1341" s="96"/>
      <c r="GV1341" s="51"/>
      <c r="GW1341" s="51"/>
      <c r="GX1341" s="51"/>
      <c r="GY1341" s="51"/>
    </row>
    <row r="1342" spans="194:207" ht="12.75">
      <c r="GL1342" s="51"/>
      <c r="GM1342" s="51"/>
      <c r="GN1342" s="51"/>
      <c r="GO1342" s="51"/>
      <c r="GP1342" s="51"/>
      <c r="GQ1342" s="57"/>
      <c r="GR1342" s="51"/>
      <c r="GS1342" s="51"/>
      <c r="GT1342" s="96"/>
      <c r="GU1342" s="96"/>
      <c r="GV1342" s="51"/>
      <c r="GW1342" s="51"/>
      <c r="GX1342" s="51"/>
      <c r="GY1342" s="51"/>
    </row>
    <row r="1343" spans="194:207" ht="12.75">
      <c r="GL1343" s="51"/>
      <c r="GM1343" s="51"/>
      <c r="GN1343" s="51"/>
      <c r="GO1343" s="51"/>
      <c r="GP1343" s="51"/>
      <c r="GQ1343" s="57"/>
      <c r="GR1343" s="51"/>
      <c r="GS1343" s="51"/>
      <c r="GT1343" s="96"/>
      <c r="GU1343" s="96"/>
      <c r="GV1343" s="51"/>
      <c r="GW1343" s="51"/>
      <c r="GX1343" s="51"/>
      <c r="GY1343" s="51"/>
    </row>
    <row r="1344" spans="194:207" ht="12.75">
      <c r="GL1344" s="51"/>
      <c r="GM1344" s="51"/>
      <c r="GN1344" s="51"/>
      <c r="GO1344" s="51"/>
      <c r="GP1344" s="51"/>
      <c r="GQ1344" s="57"/>
      <c r="GR1344" s="51"/>
      <c r="GS1344" s="51"/>
      <c r="GT1344" s="96"/>
      <c r="GU1344" s="96"/>
      <c r="GV1344" s="51"/>
      <c r="GW1344" s="51"/>
      <c r="GX1344" s="51"/>
      <c r="GY1344" s="51"/>
    </row>
    <row r="1345" spans="194:207" ht="12.75">
      <c r="GL1345" s="51"/>
      <c r="GM1345" s="51"/>
      <c r="GN1345" s="51"/>
      <c r="GO1345" s="51"/>
      <c r="GP1345" s="51"/>
      <c r="GQ1345" s="57"/>
      <c r="GR1345" s="51"/>
      <c r="GS1345" s="51"/>
      <c r="GT1345" s="96"/>
      <c r="GU1345" s="96"/>
      <c r="GV1345" s="51"/>
      <c r="GW1345" s="51"/>
      <c r="GX1345" s="51"/>
      <c r="GY1345" s="51"/>
    </row>
    <row r="1346" spans="194:207" ht="12.75">
      <c r="GL1346" s="51"/>
      <c r="GM1346" s="51"/>
      <c r="GN1346" s="51"/>
      <c r="GO1346" s="51"/>
      <c r="GP1346" s="51"/>
      <c r="GQ1346" s="57"/>
      <c r="GR1346" s="51"/>
      <c r="GS1346" s="51"/>
      <c r="GT1346" s="96"/>
      <c r="GU1346" s="96"/>
      <c r="GV1346" s="51"/>
      <c r="GW1346" s="51"/>
      <c r="GX1346" s="51"/>
      <c r="GY1346" s="51"/>
    </row>
    <row r="1347" spans="194:207" ht="12.75">
      <c r="GL1347" s="51"/>
      <c r="GM1347" s="51"/>
      <c r="GN1347" s="51"/>
      <c r="GO1347" s="51"/>
      <c r="GP1347" s="51"/>
      <c r="GQ1347" s="57"/>
      <c r="GR1347" s="51"/>
      <c r="GS1347" s="51"/>
      <c r="GT1347" s="96"/>
      <c r="GU1347" s="96"/>
      <c r="GV1347" s="51"/>
      <c r="GW1347" s="51"/>
      <c r="GX1347" s="51"/>
      <c r="GY1347" s="51"/>
    </row>
    <row r="1348" spans="194:207" ht="12.75">
      <c r="GL1348" s="51"/>
      <c r="GM1348" s="51"/>
      <c r="GN1348" s="51"/>
      <c r="GO1348" s="51"/>
      <c r="GP1348" s="51"/>
      <c r="GQ1348" s="57"/>
      <c r="GR1348" s="51"/>
      <c r="GS1348" s="51"/>
      <c r="GT1348" s="96"/>
      <c r="GU1348" s="96"/>
      <c r="GV1348" s="51"/>
      <c r="GW1348" s="51"/>
      <c r="GX1348" s="51"/>
      <c r="GY1348" s="51"/>
    </row>
    <row r="1349" spans="194:207" ht="12.75">
      <c r="GL1349" s="51"/>
      <c r="GM1349" s="51"/>
      <c r="GN1349" s="51"/>
      <c r="GO1349" s="51"/>
      <c r="GP1349" s="51"/>
      <c r="GQ1349" s="57"/>
      <c r="GR1349" s="51"/>
      <c r="GS1349" s="51"/>
      <c r="GT1349" s="96"/>
      <c r="GU1349" s="96"/>
      <c r="GV1349" s="51"/>
      <c r="GW1349" s="51"/>
      <c r="GX1349" s="51"/>
      <c r="GY1349" s="51"/>
    </row>
    <row r="1350" spans="194:207" ht="12.75">
      <c r="GL1350" s="51"/>
      <c r="GM1350" s="51"/>
      <c r="GN1350" s="51"/>
      <c r="GO1350" s="51"/>
      <c r="GP1350" s="51"/>
      <c r="GQ1350" s="57"/>
      <c r="GR1350" s="51"/>
      <c r="GS1350" s="51"/>
      <c r="GT1350" s="96"/>
      <c r="GU1350" s="96"/>
      <c r="GV1350" s="51"/>
      <c r="GW1350" s="51"/>
      <c r="GX1350" s="51"/>
      <c r="GY1350" s="51"/>
    </row>
    <row r="1351" spans="194:207" ht="12.75">
      <c r="GL1351" s="51"/>
      <c r="GM1351" s="51"/>
      <c r="GN1351" s="51"/>
      <c r="GO1351" s="51"/>
      <c r="GP1351" s="51"/>
      <c r="GQ1351" s="57"/>
      <c r="GR1351" s="51"/>
      <c r="GS1351" s="51"/>
      <c r="GT1351" s="96"/>
      <c r="GU1351" s="96"/>
      <c r="GV1351" s="51"/>
      <c r="GW1351" s="51"/>
      <c r="GX1351" s="51"/>
      <c r="GY1351" s="51"/>
    </row>
    <row r="1352" spans="194:207" ht="12.75">
      <c r="GL1352" s="51"/>
      <c r="GM1352" s="51"/>
      <c r="GN1352" s="51"/>
      <c r="GO1352" s="51"/>
      <c r="GP1352" s="51"/>
      <c r="GQ1352" s="57"/>
      <c r="GR1352" s="51"/>
      <c r="GS1352" s="51"/>
      <c r="GT1352" s="96"/>
      <c r="GU1352" s="96"/>
      <c r="GV1352" s="51"/>
      <c r="GW1352" s="51"/>
      <c r="GX1352" s="51"/>
      <c r="GY1352" s="51"/>
    </row>
    <row r="1353" spans="194:207" ht="12.75">
      <c r="GL1353" s="51"/>
      <c r="GM1353" s="51"/>
      <c r="GN1353" s="51"/>
      <c r="GO1353" s="51"/>
      <c r="GP1353" s="51"/>
      <c r="GQ1353" s="57"/>
      <c r="GR1353" s="51"/>
      <c r="GS1353" s="51"/>
      <c r="GT1353" s="96"/>
      <c r="GU1353" s="96"/>
      <c r="GV1353" s="51"/>
      <c r="GW1353" s="51"/>
      <c r="GX1353" s="51"/>
      <c r="GY1353" s="51"/>
    </row>
    <row r="1354" spans="194:207" ht="12.75">
      <c r="GL1354" s="51"/>
      <c r="GM1354" s="51"/>
      <c r="GN1354" s="51"/>
      <c r="GO1354" s="51"/>
      <c r="GP1354" s="51"/>
      <c r="GQ1354" s="57"/>
      <c r="GR1354" s="51"/>
      <c r="GS1354" s="51"/>
      <c r="GT1354" s="96"/>
      <c r="GU1354" s="96"/>
      <c r="GV1354" s="51"/>
      <c r="GW1354" s="51"/>
      <c r="GX1354" s="51"/>
      <c r="GY1354" s="51"/>
    </row>
    <row r="1355" spans="194:207" ht="12.75">
      <c r="GL1355" s="51"/>
      <c r="GM1355" s="51"/>
      <c r="GN1355" s="51"/>
      <c r="GO1355" s="51"/>
      <c r="GP1355" s="51"/>
      <c r="GQ1355" s="57"/>
      <c r="GR1355" s="51"/>
      <c r="GS1355" s="51"/>
      <c r="GT1355" s="96"/>
      <c r="GU1355" s="96"/>
      <c r="GV1355" s="51"/>
      <c r="GW1355" s="51"/>
      <c r="GX1355" s="51"/>
      <c r="GY1355" s="51"/>
    </row>
    <row r="1356" spans="194:207" ht="12.75">
      <c r="GL1356" s="51"/>
      <c r="GM1356" s="51"/>
      <c r="GN1356" s="51"/>
      <c r="GO1356" s="51"/>
      <c r="GP1356" s="51"/>
      <c r="GQ1356" s="57"/>
      <c r="GR1356" s="51"/>
      <c r="GS1356" s="51"/>
      <c r="GT1356" s="96"/>
      <c r="GU1356" s="96"/>
      <c r="GV1356" s="51"/>
      <c r="GW1356" s="51"/>
      <c r="GX1356" s="51"/>
      <c r="GY1356" s="51"/>
    </row>
    <row r="1357" spans="194:207" ht="12.75">
      <c r="GL1357" s="51"/>
      <c r="GM1357" s="51"/>
      <c r="GN1357" s="51"/>
      <c r="GO1357" s="51"/>
      <c r="GP1357" s="51"/>
      <c r="GQ1357" s="57"/>
      <c r="GR1357" s="51"/>
      <c r="GS1357" s="51"/>
      <c r="GT1357" s="96"/>
      <c r="GU1357" s="96"/>
      <c r="GV1357" s="51"/>
      <c r="GW1357" s="51"/>
      <c r="GX1357" s="51"/>
      <c r="GY1357" s="51"/>
    </row>
    <row r="1358" spans="194:207" ht="12.75">
      <c r="GL1358" s="51"/>
      <c r="GM1358" s="51"/>
      <c r="GN1358" s="51"/>
      <c r="GO1358" s="51"/>
      <c r="GP1358" s="51"/>
      <c r="GQ1358" s="57"/>
      <c r="GR1358" s="51"/>
      <c r="GS1358" s="51"/>
      <c r="GT1358" s="96"/>
      <c r="GU1358" s="96"/>
      <c r="GV1358" s="51"/>
      <c r="GW1358" s="51"/>
      <c r="GX1358" s="51"/>
      <c r="GY1358" s="51"/>
    </row>
    <row r="1359" spans="194:207" ht="12.75">
      <c r="GL1359" s="51"/>
      <c r="GM1359" s="51"/>
      <c r="GN1359" s="51"/>
      <c r="GO1359" s="51"/>
      <c r="GP1359" s="51"/>
      <c r="GQ1359" s="57"/>
      <c r="GR1359" s="51"/>
      <c r="GS1359" s="51"/>
      <c r="GT1359" s="96"/>
      <c r="GU1359" s="96"/>
      <c r="GV1359" s="51"/>
      <c r="GW1359" s="51"/>
      <c r="GX1359" s="51"/>
      <c r="GY1359" s="51"/>
    </row>
    <row r="1360" spans="194:207" ht="12.75">
      <c r="GL1360" s="51"/>
      <c r="GM1360" s="51"/>
      <c r="GN1360" s="51"/>
      <c r="GO1360" s="51"/>
      <c r="GP1360" s="51"/>
      <c r="GQ1360" s="57"/>
      <c r="GR1360" s="51"/>
      <c r="GS1360" s="51"/>
      <c r="GT1360" s="96"/>
      <c r="GU1360" s="96"/>
      <c r="GV1360" s="51"/>
      <c r="GW1360" s="51"/>
      <c r="GX1360" s="51"/>
      <c r="GY1360" s="51"/>
    </row>
    <row r="1361" spans="194:207" ht="12.75">
      <c r="GL1361" s="51"/>
      <c r="GM1361" s="51"/>
      <c r="GN1361" s="51"/>
      <c r="GO1361" s="51"/>
      <c r="GP1361" s="51"/>
      <c r="GQ1361" s="57"/>
      <c r="GR1361" s="51"/>
      <c r="GS1361" s="51"/>
      <c r="GT1361" s="96"/>
      <c r="GU1361" s="96"/>
      <c r="GV1361" s="51"/>
      <c r="GW1361" s="51"/>
      <c r="GX1361" s="51"/>
      <c r="GY1361" s="51"/>
    </row>
    <row r="1362" spans="194:207" ht="12.75">
      <c r="GL1362" s="51"/>
      <c r="GM1362" s="51"/>
      <c r="GN1362" s="51"/>
      <c r="GO1362" s="51"/>
      <c r="GP1362" s="51"/>
      <c r="GQ1362" s="57"/>
      <c r="GR1362" s="51"/>
      <c r="GS1362" s="51"/>
      <c r="GT1362" s="96"/>
      <c r="GU1362" s="96"/>
      <c r="GV1362" s="51"/>
      <c r="GW1362" s="51"/>
      <c r="GX1362" s="51"/>
      <c r="GY1362" s="51"/>
    </row>
    <row r="1363" spans="194:207" ht="12.75">
      <c r="GL1363" s="51"/>
      <c r="GM1363" s="51"/>
      <c r="GN1363" s="51"/>
      <c r="GO1363" s="51"/>
      <c r="GP1363" s="51"/>
      <c r="GQ1363" s="57"/>
      <c r="GR1363" s="51"/>
      <c r="GS1363" s="51"/>
      <c r="GT1363" s="96"/>
      <c r="GU1363" s="96"/>
      <c r="GV1363" s="51"/>
      <c r="GW1363" s="51"/>
      <c r="GX1363" s="51"/>
      <c r="GY1363" s="51"/>
    </row>
    <row r="1364" spans="194:207" ht="12.75">
      <c r="GL1364" s="51"/>
      <c r="GM1364" s="51"/>
      <c r="GN1364" s="51"/>
      <c r="GO1364" s="51"/>
      <c r="GP1364" s="51"/>
      <c r="GQ1364" s="57"/>
      <c r="GR1364" s="51"/>
      <c r="GS1364" s="51"/>
      <c r="GT1364" s="96"/>
      <c r="GU1364" s="96"/>
      <c r="GV1364" s="51"/>
      <c r="GW1364" s="51"/>
      <c r="GX1364" s="51"/>
      <c r="GY1364" s="51"/>
    </row>
    <row r="1365" spans="194:207" ht="12.75">
      <c r="GL1365" s="51"/>
      <c r="GM1365" s="51"/>
      <c r="GN1365" s="51"/>
      <c r="GO1365" s="51"/>
      <c r="GP1365" s="51"/>
      <c r="GQ1365" s="57"/>
      <c r="GR1365" s="51"/>
      <c r="GS1365" s="51"/>
      <c r="GT1365" s="96"/>
      <c r="GU1365" s="96"/>
      <c r="GV1365" s="51"/>
      <c r="GW1365" s="51"/>
      <c r="GX1365" s="51"/>
      <c r="GY1365" s="51"/>
    </row>
    <row r="1366" spans="194:207" ht="12.75">
      <c r="GL1366" s="51"/>
      <c r="GM1366" s="51"/>
      <c r="GN1366" s="51"/>
      <c r="GO1366" s="51"/>
      <c r="GP1366" s="51"/>
      <c r="GQ1366" s="57"/>
      <c r="GR1366" s="51"/>
      <c r="GS1366" s="51"/>
      <c r="GT1366" s="96"/>
      <c r="GU1366" s="96"/>
      <c r="GV1366" s="51"/>
      <c r="GW1366" s="51"/>
      <c r="GX1366" s="51"/>
      <c r="GY1366" s="51"/>
    </row>
    <row r="1367" spans="194:207" ht="12.75">
      <c r="GL1367" s="51"/>
      <c r="GM1367" s="51"/>
      <c r="GN1367" s="51"/>
      <c r="GO1367" s="51"/>
      <c r="GP1367" s="51"/>
      <c r="GQ1367" s="57"/>
      <c r="GR1367" s="51"/>
      <c r="GS1367" s="51"/>
      <c r="GT1367" s="96"/>
      <c r="GU1367" s="96"/>
      <c r="GV1367" s="51"/>
      <c r="GW1367" s="51"/>
      <c r="GX1367" s="51"/>
      <c r="GY1367" s="51"/>
    </row>
    <row r="1368" spans="194:207" ht="12.75">
      <c r="GL1368" s="51"/>
      <c r="GM1368" s="51"/>
      <c r="GN1368" s="51"/>
      <c r="GO1368" s="51"/>
      <c r="GP1368" s="51"/>
      <c r="GQ1368" s="57"/>
      <c r="GR1368" s="51"/>
      <c r="GS1368" s="51"/>
      <c r="GT1368" s="96"/>
      <c r="GU1368" s="96"/>
      <c r="GV1368" s="51"/>
      <c r="GW1368" s="51"/>
      <c r="GX1368" s="51"/>
      <c r="GY1368" s="51"/>
    </row>
    <row r="1369" spans="194:207" ht="12.75">
      <c r="GL1369" s="51"/>
      <c r="GM1369" s="51"/>
      <c r="GN1369" s="51"/>
      <c r="GO1369" s="51"/>
      <c r="GP1369" s="51"/>
      <c r="GQ1369" s="57"/>
      <c r="GR1369" s="51"/>
      <c r="GS1369" s="51"/>
      <c r="GT1369" s="96"/>
      <c r="GU1369" s="96"/>
      <c r="GV1369" s="51"/>
      <c r="GW1369" s="51"/>
      <c r="GX1369" s="51"/>
      <c r="GY1369" s="51"/>
    </row>
    <row r="1370" spans="194:207" ht="12.75">
      <c r="GL1370" s="51"/>
      <c r="GM1370" s="51"/>
      <c r="GN1370" s="51"/>
      <c r="GO1370" s="51"/>
      <c r="GP1370" s="51"/>
      <c r="GQ1370" s="57"/>
      <c r="GR1370" s="51"/>
      <c r="GS1370" s="51"/>
      <c r="GT1370" s="96"/>
      <c r="GU1370" s="96"/>
      <c r="GV1370" s="51"/>
      <c r="GW1370" s="51"/>
      <c r="GX1370" s="51"/>
      <c r="GY1370" s="51"/>
    </row>
    <row r="1371" spans="194:207" ht="12.75">
      <c r="GL1371" s="51"/>
      <c r="GM1371" s="51"/>
      <c r="GN1371" s="51"/>
      <c r="GO1371" s="51"/>
      <c r="GP1371" s="51"/>
      <c r="GQ1371" s="57"/>
      <c r="GR1371" s="51"/>
      <c r="GS1371" s="51"/>
      <c r="GT1371" s="96"/>
      <c r="GU1371" s="96"/>
      <c r="GV1371" s="51"/>
      <c r="GW1371" s="51"/>
      <c r="GX1371" s="51"/>
      <c r="GY1371" s="51"/>
    </row>
    <row r="1372" spans="194:207" ht="12.75">
      <c r="GL1372" s="51"/>
      <c r="GM1372" s="51"/>
      <c r="GN1372" s="51"/>
      <c r="GO1372" s="51"/>
      <c r="GP1372" s="51"/>
      <c r="GQ1372" s="57"/>
      <c r="GR1372" s="51"/>
      <c r="GS1372" s="51"/>
      <c r="GT1372" s="96"/>
      <c r="GU1372" s="96"/>
      <c r="GV1372" s="51"/>
      <c r="GW1372" s="51"/>
      <c r="GX1372" s="51"/>
      <c r="GY1372" s="51"/>
    </row>
    <row r="1373" spans="194:207" ht="12.75">
      <c r="GL1373" s="51"/>
      <c r="GM1373" s="51"/>
      <c r="GN1373" s="51"/>
      <c r="GO1373" s="51"/>
      <c r="GP1373" s="51"/>
      <c r="GQ1373" s="57"/>
      <c r="GR1373" s="51"/>
      <c r="GS1373" s="51"/>
      <c r="GT1373" s="96"/>
      <c r="GU1373" s="96"/>
      <c r="GV1373" s="51"/>
      <c r="GW1373" s="51"/>
      <c r="GX1373" s="51"/>
      <c r="GY1373" s="51"/>
    </row>
    <row r="1374" spans="194:207" ht="12.75">
      <c r="GL1374" s="51"/>
      <c r="GM1374" s="51"/>
      <c r="GN1374" s="51"/>
      <c r="GO1374" s="51"/>
      <c r="GP1374" s="51"/>
      <c r="GQ1374" s="57"/>
      <c r="GR1374" s="51"/>
      <c r="GS1374" s="51"/>
      <c r="GT1374" s="96"/>
      <c r="GU1374" s="96"/>
      <c r="GV1374" s="51"/>
      <c r="GW1374" s="51"/>
      <c r="GX1374" s="51"/>
      <c r="GY1374" s="51"/>
    </row>
    <row r="1375" spans="194:207" ht="12.75">
      <c r="GL1375" s="51"/>
      <c r="GM1375" s="51"/>
      <c r="GN1375" s="51"/>
      <c r="GO1375" s="51"/>
      <c r="GP1375" s="51"/>
      <c r="GQ1375" s="57"/>
      <c r="GR1375" s="51"/>
      <c r="GS1375" s="51"/>
      <c r="GT1375" s="96"/>
      <c r="GU1375" s="96"/>
      <c r="GV1375" s="51"/>
      <c r="GW1375" s="51"/>
      <c r="GX1375" s="51"/>
      <c r="GY1375" s="51"/>
    </row>
    <row r="1376" spans="194:207" ht="12.75">
      <c r="GL1376" s="51"/>
      <c r="GM1376" s="51"/>
      <c r="GN1376" s="51"/>
      <c r="GO1376" s="51"/>
      <c r="GP1376" s="51"/>
      <c r="GQ1376" s="57"/>
      <c r="GR1376" s="51"/>
      <c r="GS1376" s="51"/>
      <c r="GT1376" s="96"/>
      <c r="GU1376" s="96"/>
      <c r="GV1376" s="51"/>
      <c r="GW1376" s="51"/>
      <c r="GX1376" s="51"/>
      <c r="GY1376" s="51"/>
    </row>
    <row r="1377" spans="194:207" ht="12.75">
      <c r="GL1377" s="51"/>
      <c r="GM1377" s="51"/>
      <c r="GN1377" s="51"/>
      <c r="GO1377" s="51"/>
      <c r="GP1377" s="51"/>
      <c r="GQ1377" s="57"/>
      <c r="GR1377" s="51"/>
      <c r="GS1377" s="51"/>
      <c r="GT1377" s="96"/>
      <c r="GU1377" s="96"/>
      <c r="GV1377" s="51"/>
      <c r="GW1377" s="51"/>
      <c r="GX1377" s="51"/>
      <c r="GY1377" s="51"/>
    </row>
    <row r="1378" spans="194:207" ht="12.75">
      <c r="GL1378" s="51"/>
      <c r="GM1378" s="51"/>
      <c r="GN1378" s="51"/>
      <c r="GO1378" s="51"/>
      <c r="GP1378" s="51"/>
      <c r="GQ1378" s="57"/>
      <c r="GR1378" s="51"/>
      <c r="GS1378" s="51"/>
      <c r="GT1378" s="96"/>
      <c r="GU1378" s="96"/>
      <c r="GV1378" s="51"/>
      <c r="GW1378" s="51"/>
      <c r="GX1378" s="51"/>
      <c r="GY1378" s="51"/>
    </row>
    <row r="1379" spans="194:207" ht="12.75">
      <c r="GL1379" s="51"/>
      <c r="GM1379" s="51"/>
      <c r="GN1379" s="51"/>
      <c r="GO1379" s="51"/>
      <c r="GP1379" s="51"/>
      <c r="GQ1379" s="57"/>
      <c r="GR1379" s="51"/>
      <c r="GS1379" s="51"/>
      <c r="GT1379" s="96"/>
      <c r="GU1379" s="96"/>
      <c r="GV1379" s="51"/>
      <c r="GW1379" s="51"/>
      <c r="GX1379" s="51"/>
      <c r="GY1379" s="51"/>
    </row>
    <row r="1380" spans="194:207" ht="12.75">
      <c r="GL1380" s="51"/>
      <c r="GM1380" s="51"/>
      <c r="GN1380" s="51"/>
      <c r="GO1380" s="51"/>
      <c r="GP1380" s="51"/>
      <c r="GQ1380" s="57"/>
      <c r="GR1380" s="51"/>
      <c r="GS1380" s="51"/>
      <c r="GT1380" s="96"/>
      <c r="GU1380" s="96"/>
      <c r="GV1380" s="51"/>
      <c r="GW1380" s="51"/>
      <c r="GX1380" s="51"/>
      <c r="GY1380" s="51"/>
    </row>
    <row r="1381" spans="194:207" ht="12.75">
      <c r="GL1381" s="51"/>
      <c r="GM1381" s="51"/>
      <c r="GN1381" s="51"/>
      <c r="GO1381" s="51"/>
      <c r="GP1381" s="51"/>
      <c r="GQ1381" s="57"/>
      <c r="GR1381" s="51"/>
      <c r="GS1381" s="51"/>
      <c r="GT1381" s="96"/>
      <c r="GU1381" s="96"/>
      <c r="GV1381" s="51"/>
      <c r="GW1381" s="51"/>
      <c r="GX1381" s="51"/>
      <c r="GY1381" s="51"/>
    </row>
    <row r="1382" spans="194:207" ht="12.75">
      <c r="GL1382" s="51"/>
      <c r="GM1382" s="51"/>
      <c r="GN1382" s="51"/>
      <c r="GO1382" s="51"/>
      <c r="GP1382" s="51"/>
      <c r="GQ1382" s="57"/>
      <c r="GR1382" s="51"/>
      <c r="GS1382" s="51"/>
      <c r="GT1382" s="96"/>
      <c r="GU1382" s="96"/>
      <c r="GV1382" s="51"/>
      <c r="GW1382" s="51"/>
      <c r="GX1382" s="51"/>
      <c r="GY1382" s="51"/>
    </row>
    <row r="1383" spans="194:207" ht="12.75">
      <c r="GL1383" s="51"/>
      <c r="GM1383" s="51"/>
      <c r="GN1383" s="51"/>
      <c r="GO1383" s="51"/>
      <c r="GP1383" s="51"/>
      <c r="GQ1383" s="57"/>
      <c r="GR1383" s="51"/>
      <c r="GS1383" s="51"/>
      <c r="GT1383" s="96"/>
      <c r="GU1383" s="96"/>
      <c r="GV1383" s="51"/>
      <c r="GW1383" s="51"/>
      <c r="GX1383" s="51"/>
      <c r="GY1383" s="51"/>
    </row>
    <row r="1384" spans="194:207" ht="12.75">
      <c r="GL1384" s="51"/>
      <c r="GM1384" s="51"/>
      <c r="GN1384" s="51"/>
      <c r="GO1384" s="51"/>
      <c r="GP1384" s="51"/>
      <c r="GQ1384" s="57"/>
      <c r="GR1384" s="51"/>
      <c r="GS1384" s="51"/>
      <c r="GT1384" s="96"/>
      <c r="GU1384" s="96"/>
      <c r="GV1384" s="51"/>
      <c r="GW1384" s="51"/>
      <c r="GX1384" s="51"/>
      <c r="GY1384" s="51"/>
    </row>
    <row r="1385" spans="194:207" ht="12.75">
      <c r="GL1385" s="51"/>
      <c r="GM1385" s="51"/>
      <c r="GN1385" s="51"/>
      <c r="GO1385" s="51"/>
      <c r="GP1385" s="51"/>
      <c r="GQ1385" s="57"/>
      <c r="GR1385" s="51"/>
      <c r="GS1385" s="51"/>
      <c r="GT1385" s="96"/>
      <c r="GU1385" s="96"/>
      <c r="GV1385" s="51"/>
      <c r="GW1385" s="51"/>
      <c r="GX1385" s="51"/>
      <c r="GY1385" s="51"/>
    </row>
    <row r="1386" spans="194:207" ht="12.75">
      <c r="GL1386" s="51"/>
      <c r="GM1386" s="51"/>
      <c r="GN1386" s="51"/>
      <c r="GO1386" s="51"/>
      <c r="GP1386" s="51"/>
      <c r="GQ1386" s="57"/>
      <c r="GR1386" s="51"/>
      <c r="GS1386" s="51"/>
      <c r="GT1386" s="96"/>
      <c r="GU1386" s="96"/>
      <c r="GV1386" s="51"/>
      <c r="GW1386" s="51"/>
      <c r="GX1386" s="51"/>
      <c r="GY1386" s="51"/>
    </row>
    <row r="1387" spans="194:207" ht="12.75">
      <c r="GL1387" s="51"/>
      <c r="GM1387" s="51"/>
      <c r="GN1387" s="51"/>
      <c r="GO1387" s="51"/>
      <c r="GP1387" s="51"/>
      <c r="GQ1387" s="57"/>
      <c r="GR1387" s="51"/>
      <c r="GS1387" s="51"/>
      <c r="GT1387" s="96"/>
      <c r="GU1387" s="96"/>
      <c r="GV1387" s="51"/>
      <c r="GW1387" s="51"/>
      <c r="GX1387" s="51"/>
      <c r="GY1387" s="51"/>
    </row>
    <row r="1388" spans="194:207" ht="12.75">
      <c r="GL1388" s="51"/>
      <c r="GM1388" s="51"/>
      <c r="GN1388" s="51"/>
      <c r="GO1388" s="51"/>
      <c r="GP1388" s="51"/>
      <c r="GQ1388" s="57"/>
      <c r="GR1388" s="51"/>
      <c r="GS1388" s="51"/>
      <c r="GT1388" s="96"/>
      <c r="GU1388" s="96"/>
      <c r="GV1388" s="51"/>
      <c r="GW1388" s="51"/>
      <c r="GX1388" s="51"/>
      <c r="GY1388" s="51"/>
    </row>
    <row r="1389" spans="194:207" ht="12.75">
      <c r="GL1389" s="51"/>
      <c r="GM1389" s="51"/>
      <c r="GN1389" s="51"/>
      <c r="GO1389" s="51"/>
      <c r="GP1389" s="51"/>
      <c r="GQ1389" s="57"/>
      <c r="GR1389" s="51"/>
      <c r="GS1389" s="51"/>
      <c r="GT1389" s="96"/>
      <c r="GU1389" s="96"/>
      <c r="GV1389" s="51"/>
      <c r="GW1389" s="51"/>
      <c r="GX1389" s="51"/>
      <c r="GY1389" s="51"/>
    </row>
    <row r="1390" spans="194:207" ht="12.75">
      <c r="GL1390" s="51"/>
      <c r="GM1390" s="51"/>
      <c r="GN1390" s="51"/>
      <c r="GO1390" s="51"/>
      <c r="GP1390" s="51"/>
      <c r="GQ1390" s="57"/>
      <c r="GR1390" s="51"/>
      <c r="GS1390" s="51"/>
      <c r="GT1390" s="96"/>
      <c r="GU1390" s="96"/>
      <c r="GV1390" s="51"/>
      <c r="GW1390" s="51"/>
      <c r="GX1390" s="51"/>
      <c r="GY1390" s="51"/>
    </row>
    <row r="1391" spans="194:207" ht="12.75">
      <c r="GL1391" s="51"/>
      <c r="GM1391" s="51"/>
      <c r="GN1391" s="51"/>
      <c r="GO1391" s="51"/>
      <c r="GP1391" s="51"/>
      <c r="GQ1391" s="57"/>
      <c r="GR1391" s="51"/>
      <c r="GS1391" s="51"/>
      <c r="GT1391" s="96"/>
      <c r="GU1391" s="96"/>
      <c r="GV1391" s="51"/>
      <c r="GW1391" s="51"/>
      <c r="GX1391" s="51"/>
      <c r="GY1391" s="51"/>
    </row>
    <row r="1392" spans="194:207" ht="12.75">
      <c r="GL1392" s="51"/>
      <c r="GM1392" s="51"/>
      <c r="GN1392" s="51"/>
      <c r="GO1392" s="51"/>
      <c r="GP1392" s="51"/>
      <c r="GQ1392" s="57"/>
      <c r="GR1392" s="51"/>
      <c r="GS1392" s="51"/>
      <c r="GT1392" s="96"/>
      <c r="GU1392" s="96"/>
      <c r="GV1392" s="51"/>
      <c r="GW1392" s="51"/>
      <c r="GX1392" s="51"/>
      <c r="GY1392" s="51"/>
    </row>
    <row r="1393" spans="194:207" ht="12.75">
      <c r="GL1393" s="51"/>
      <c r="GM1393" s="51"/>
      <c r="GN1393" s="51"/>
      <c r="GO1393" s="51"/>
      <c r="GP1393" s="51"/>
      <c r="GQ1393" s="57"/>
      <c r="GR1393" s="51"/>
      <c r="GS1393" s="51"/>
      <c r="GT1393" s="96"/>
      <c r="GU1393" s="96"/>
      <c r="GV1393" s="51"/>
      <c r="GW1393" s="51"/>
      <c r="GX1393" s="51"/>
      <c r="GY1393" s="51"/>
    </row>
    <row r="1394" spans="194:207" ht="12.75">
      <c r="GL1394" s="51"/>
      <c r="GM1394" s="51"/>
      <c r="GN1394" s="51"/>
      <c r="GO1394" s="51"/>
      <c r="GP1394" s="51"/>
      <c r="GQ1394" s="57"/>
      <c r="GR1394" s="51"/>
      <c r="GS1394" s="51"/>
      <c r="GT1394" s="96"/>
      <c r="GU1394" s="96"/>
      <c r="GV1394" s="51"/>
      <c r="GW1394" s="51"/>
      <c r="GX1394" s="51"/>
      <c r="GY1394" s="51"/>
    </row>
    <row r="1395" spans="194:207" ht="12.75">
      <c r="GL1395" s="51"/>
      <c r="GM1395" s="51"/>
      <c r="GN1395" s="51"/>
      <c r="GO1395" s="51"/>
      <c r="GP1395" s="51"/>
      <c r="GQ1395" s="57"/>
      <c r="GR1395" s="51"/>
      <c r="GS1395" s="51"/>
      <c r="GT1395" s="96"/>
      <c r="GU1395" s="96"/>
      <c r="GV1395" s="51"/>
      <c r="GW1395" s="51"/>
      <c r="GX1395" s="51"/>
      <c r="GY1395" s="51"/>
    </row>
    <row r="1396" spans="194:207" ht="12.75">
      <c r="GL1396" s="51"/>
      <c r="GM1396" s="51"/>
      <c r="GN1396" s="51"/>
      <c r="GO1396" s="51"/>
      <c r="GP1396" s="51"/>
      <c r="GQ1396" s="57"/>
      <c r="GR1396" s="51"/>
      <c r="GS1396" s="51"/>
      <c r="GT1396" s="96"/>
      <c r="GU1396" s="96"/>
      <c r="GV1396" s="51"/>
      <c r="GW1396" s="51"/>
      <c r="GX1396" s="51"/>
      <c r="GY1396" s="51"/>
    </row>
    <row r="1397" spans="194:207" ht="12.75">
      <c r="GL1397" s="51"/>
      <c r="GM1397" s="51"/>
      <c r="GN1397" s="51"/>
      <c r="GO1397" s="51"/>
      <c r="GP1397" s="51"/>
      <c r="GQ1397" s="57"/>
      <c r="GR1397" s="51"/>
      <c r="GS1397" s="51"/>
      <c r="GT1397" s="96"/>
      <c r="GU1397" s="96"/>
      <c r="GV1397" s="51"/>
      <c r="GW1397" s="51"/>
      <c r="GX1397" s="51"/>
      <c r="GY1397" s="51"/>
    </row>
    <row r="1398" spans="194:207" ht="12.75">
      <c r="GL1398" s="51"/>
      <c r="GM1398" s="51"/>
      <c r="GN1398" s="51"/>
      <c r="GO1398" s="51"/>
      <c r="GP1398" s="51"/>
      <c r="GQ1398" s="57"/>
      <c r="GR1398" s="51"/>
      <c r="GS1398" s="51"/>
      <c r="GT1398" s="96"/>
      <c r="GU1398" s="96"/>
      <c r="GV1398" s="51"/>
      <c r="GW1398" s="51"/>
      <c r="GX1398" s="51"/>
      <c r="GY1398" s="51"/>
    </row>
    <row r="1399" spans="194:207" ht="12.75">
      <c r="GL1399" s="51"/>
      <c r="GM1399" s="51"/>
      <c r="GN1399" s="51"/>
      <c r="GO1399" s="51"/>
      <c r="GP1399" s="51"/>
      <c r="GQ1399" s="57"/>
      <c r="GR1399" s="51"/>
      <c r="GS1399" s="51"/>
      <c r="GT1399" s="96"/>
      <c r="GU1399" s="96"/>
      <c r="GV1399" s="51"/>
      <c r="GW1399" s="51"/>
      <c r="GX1399" s="51"/>
      <c r="GY1399" s="51"/>
    </row>
    <row r="1400" spans="194:207" ht="12.75">
      <c r="GL1400" s="51"/>
      <c r="GM1400" s="51"/>
      <c r="GN1400" s="51"/>
      <c r="GO1400" s="51"/>
      <c r="GP1400" s="51"/>
      <c r="GQ1400" s="57"/>
      <c r="GR1400" s="51"/>
      <c r="GS1400" s="51"/>
      <c r="GT1400" s="96"/>
      <c r="GU1400" s="96"/>
      <c r="GV1400" s="51"/>
      <c r="GW1400" s="51"/>
      <c r="GX1400" s="51"/>
      <c r="GY1400" s="51"/>
    </row>
    <row r="1401" spans="194:207" ht="12.75">
      <c r="GL1401" s="51"/>
      <c r="GM1401" s="51"/>
      <c r="GN1401" s="51"/>
      <c r="GO1401" s="51"/>
      <c r="GP1401" s="51"/>
      <c r="GQ1401" s="57"/>
      <c r="GR1401" s="51"/>
      <c r="GS1401" s="51"/>
      <c r="GT1401" s="96"/>
      <c r="GU1401" s="96"/>
      <c r="GV1401" s="51"/>
      <c r="GW1401" s="51"/>
      <c r="GX1401" s="51"/>
      <c r="GY1401" s="51"/>
    </row>
    <row r="1402" spans="194:207" ht="12.75">
      <c r="GL1402" s="51"/>
      <c r="GM1402" s="51"/>
      <c r="GN1402" s="51"/>
      <c r="GO1402" s="51"/>
      <c r="GP1402" s="51"/>
      <c r="GQ1402" s="57"/>
      <c r="GR1402" s="51"/>
      <c r="GS1402" s="51"/>
      <c r="GT1402" s="96"/>
      <c r="GU1402" s="96"/>
      <c r="GV1402" s="51"/>
      <c r="GW1402" s="51"/>
      <c r="GX1402" s="51"/>
      <c r="GY1402" s="51"/>
    </row>
    <row r="1403" spans="194:207" ht="12.75">
      <c r="GL1403" s="51"/>
      <c r="GM1403" s="51"/>
      <c r="GN1403" s="51"/>
      <c r="GO1403" s="51"/>
      <c r="GP1403" s="51"/>
      <c r="GQ1403" s="57"/>
      <c r="GR1403" s="51"/>
      <c r="GS1403" s="51"/>
      <c r="GT1403" s="96"/>
      <c r="GU1403" s="96"/>
      <c r="GV1403" s="51"/>
      <c r="GW1403" s="51"/>
      <c r="GX1403" s="51"/>
      <c r="GY1403" s="51"/>
    </row>
    <row r="1404" spans="194:207" ht="12.75">
      <c r="GL1404" s="51"/>
      <c r="GM1404" s="51"/>
      <c r="GN1404" s="51"/>
      <c r="GO1404" s="51"/>
      <c r="GP1404" s="51"/>
      <c r="GQ1404" s="57"/>
      <c r="GR1404" s="51"/>
      <c r="GS1404" s="51"/>
      <c r="GT1404" s="96"/>
      <c r="GU1404" s="96"/>
      <c r="GV1404" s="51"/>
      <c r="GW1404" s="51"/>
      <c r="GX1404" s="51"/>
      <c r="GY1404" s="51"/>
    </row>
    <row r="1405" spans="194:207" ht="12.75">
      <c r="GL1405" s="51"/>
      <c r="GM1405" s="51"/>
      <c r="GN1405" s="51"/>
      <c r="GO1405" s="51"/>
      <c r="GP1405" s="51"/>
      <c r="GQ1405" s="57"/>
      <c r="GR1405" s="51"/>
      <c r="GS1405" s="51"/>
      <c r="GT1405" s="96"/>
      <c r="GU1405" s="96"/>
      <c r="GV1405" s="51"/>
      <c r="GW1405" s="51"/>
      <c r="GX1405" s="51"/>
      <c r="GY1405" s="51"/>
    </row>
    <row r="1406" spans="194:207" ht="12.75">
      <c r="GL1406" s="51"/>
      <c r="GM1406" s="51"/>
      <c r="GN1406" s="51"/>
      <c r="GO1406" s="51"/>
      <c r="GP1406" s="51"/>
      <c r="GQ1406" s="57"/>
      <c r="GR1406" s="51"/>
      <c r="GS1406" s="51"/>
      <c r="GT1406" s="96"/>
      <c r="GU1406" s="96"/>
      <c r="GV1406" s="51"/>
      <c r="GW1406" s="51"/>
      <c r="GX1406" s="51"/>
      <c r="GY1406" s="51"/>
    </row>
    <row r="1407" spans="194:207" ht="12.75">
      <c r="GL1407" s="51"/>
      <c r="GM1407" s="51"/>
      <c r="GN1407" s="51"/>
      <c r="GO1407" s="51"/>
      <c r="GP1407" s="51"/>
      <c r="GQ1407" s="57"/>
      <c r="GR1407" s="51"/>
      <c r="GS1407" s="51"/>
      <c r="GT1407" s="96"/>
      <c r="GU1407" s="96"/>
      <c r="GV1407" s="51"/>
      <c r="GW1407" s="51"/>
      <c r="GX1407" s="51"/>
      <c r="GY1407" s="51"/>
    </row>
    <row r="1408" spans="194:207" ht="12.75">
      <c r="GL1408" s="51"/>
      <c r="GM1408" s="51"/>
      <c r="GN1408" s="51"/>
      <c r="GO1408" s="51"/>
      <c r="GP1408" s="51"/>
      <c r="GQ1408" s="57"/>
      <c r="GR1408" s="51"/>
      <c r="GS1408" s="51"/>
      <c r="GT1408" s="96"/>
      <c r="GU1408" s="96"/>
      <c r="GV1408" s="51"/>
      <c r="GW1408" s="51"/>
      <c r="GX1408" s="51"/>
      <c r="GY1408" s="51"/>
    </row>
    <row r="1409" spans="194:207" ht="12.75">
      <c r="GL1409" s="51"/>
      <c r="GM1409" s="51"/>
      <c r="GN1409" s="51"/>
      <c r="GO1409" s="51"/>
      <c r="GP1409" s="51"/>
      <c r="GQ1409" s="57"/>
      <c r="GR1409" s="51"/>
      <c r="GS1409" s="51"/>
      <c r="GT1409" s="96"/>
      <c r="GU1409" s="96"/>
      <c r="GV1409" s="51"/>
      <c r="GW1409" s="51"/>
      <c r="GX1409" s="51"/>
      <c r="GY1409" s="51"/>
    </row>
    <row r="1410" spans="194:207" ht="12.75">
      <c r="GL1410" s="51"/>
      <c r="GM1410" s="51"/>
      <c r="GN1410" s="51"/>
      <c r="GO1410" s="51"/>
      <c r="GP1410" s="51"/>
      <c r="GQ1410" s="57"/>
      <c r="GR1410" s="51"/>
      <c r="GS1410" s="51"/>
      <c r="GT1410" s="96"/>
      <c r="GU1410" s="96"/>
      <c r="GV1410" s="51"/>
      <c r="GW1410" s="51"/>
      <c r="GX1410" s="51"/>
      <c r="GY1410" s="51"/>
    </row>
    <row r="1411" spans="194:207" ht="12.75">
      <c r="GL1411" s="51"/>
      <c r="GM1411" s="51"/>
      <c r="GN1411" s="51"/>
      <c r="GO1411" s="51"/>
      <c r="GP1411" s="51"/>
      <c r="GQ1411" s="57"/>
      <c r="GR1411" s="51"/>
      <c r="GS1411" s="51"/>
      <c r="GT1411" s="96"/>
      <c r="GU1411" s="96"/>
      <c r="GV1411" s="51"/>
      <c r="GW1411" s="51"/>
      <c r="GX1411" s="51"/>
      <c r="GY1411" s="51"/>
    </row>
    <row r="1412" spans="194:207" ht="12.75">
      <c r="GL1412" s="51"/>
      <c r="GM1412" s="51"/>
      <c r="GN1412" s="51"/>
      <c r="GO1412" s="51"/>
      <c r="GP1412" s="51"/>
      <c r="GQ1412" s="57"/>
      <c r="GR1412" s="51"/>
      <c r="GS1412" s="51"/>
      <c r="GT1412" s="96"/>
      <c r="GU1412" s="96"/>
      <c r="GV1412" s="51"/>
      <c r="GW1412" s="51"/>
      <c r="GX1412" s="51"/>
      <c r="GY1412" s="51"/>
    </row>
    <row r="1413" spans="194:207" ht="12.75">
      <c r="GL1413" s="51"/>
      <c r="GM1413" s="51"/>
      <c r="GN1413" s="51"/>
      <c r="GO1413" s="51"/>
      <c r="GP1413" s="51"/>
      <c r="GQ1413" s="57"/>
      <c r="GR1413" s="51"/>
      <c r="GS1413" s="51"/>
      <c r="GT1413" s="96"/>
      <c r="GU1413" s="96"/>
      <c r="GV1413" s="51"/>
      <c r="GW1413" s="51"/>
      <c r="GX1413" s="51"/>
      <c r="GY1413" s="51"/>
    </row>
    <row r="1414" spans="194:207" ht="12.75">
      <c r="GL1414" s="51"/>
      <c r="GM1414" s="51"/>
      <c r="GN1414" s="51"/>
      <c r="GO1414" s="51"/>
      <c r="GP1414" s="51"/>
      <c r="GQ1414" s="57"/>
      <c r="GR1414" s="51"/>
      <c r="GS1414" s="51"/>
      <c r="GT1414" s="96"/>
      <c r="GU1414" s="96"/>
      <c r="GV1414" s="51"/>
      <c r="GW1414" s="51"/>
      <c r="GX1414" s="51"/>
      <c r="GY1414" s="51"/>
    </row>
    <row r="1415" spans="194:207" ht="12.75">
      <c r="GL1415" s="51"/>
      <c r="GM1415" s="51"/>
      <c r="GN1415" s="51"/>
      <c r="GO1415" s="51"/>
      <c r="GP1415" s="51"/>
      <c r="GQ1415" s="57"/>
      <c r="GR1415" s="51"/>
      <c r="GS1415" s="51"/>
      <c r="GT1415" s="96"/>
      <c r="GU1415" s="96"/>
      <c r="GV1415" s="51"/>
      <c r="GW1415" s="51"/>
      <c r="GX1415" s="51"/>
      <c r="GY1415" s="51"/>
    </row>
    <row r="1416" spans="194:207" ht="12.75">
      <c r="GL1416" s="51"/>
      <c r="GM1416" s="51"/>
      <c r="GN1416" s="51"/>
      <c r="GO1416" s="51"/>
      <c r="GP1416" s="51"/>
      <c r="GQ1416" s="57"/>
      <c r="GR1416" s="51"/>
      <c r="GS1416" s="51"/>
      <c r="GT1416" s="96"/>
      <c r="GU1416" s="96"/>
      <c r="GV1416" s="51"/>
      <c r="GW1416" s="51"/>
      <c r="GX1416" s="51"/>
      <c r="GY1416" s="51"/>
    </row>
    <row r="1417" spans="194:207" ht="12.75">
      <c r="GL1417" s="51"/>
      <c r="GM1417" s="51"/>
      <c r="GN1417" s="51"/>
      <c r="GO1417" s="51"/>
      <c r="GP1417" s="51"/>
      <c r="GQ1417" s="57"/>
      <c r="GR1417" s="51"/>
      <c r="GS1417" s="51"/>
      <c r="GT1417" s="96"/>
      <c r="GU1417" s="96"/>
      <c r="GV1417" s="51"/>
      <c r="GW1417" s="51"/>
      <c r="GX1417" s="51"/>
      <c r="GY1417" s="51"/>
    </row>
    <row r="1418" spans="194:207" ht="12.75">
      <c r="GL1418" s="51"/>
      <c r="GM1418" s="51"/>
      <c r="GN1418" s="51"/>
      <c r="GO1418" s="51"/>
      <c r="GP1418" s="51"/>
      <c r="GQ1418" s="57"/>
      <c r="GR1418" s="51"/>
      <c r="GS1418" s="51"/>
      <c r="GT1418" s="96"/>
      <c r="GU1418" s="96"/>
      <c r="GV1418" s="51"/>
      <c r="GW1418" s="51"/>
      <c r="GX1418" s="51"/>
      <c r="GY1418" s="51"/>
    </row>
    <row r="1419" spans="194:207" ht="12.75">
      <c r="GL1419" s="51"/>
      <c r="GM1419" s="51"/>
      <c r="GN1419" s="51"/>
      <c r="GO1419" s="51"/>
      <c r="GP1419" s="51"/>
      <c r="GQ1419" s="57"/>
      <c r="GR1419" s="51"/>
      <c r="GS1419" s="51"/>
      <c r="GT1419" s="96"/>
      <c r="GU1419" s="96"/>
      <c r="GV1419" s="51"/>
      <c r="GW1419" s="51"/>
      <c r="GX1419" s="51"/>
      <c r="GY1419" s="51"/>
    </row>
    <row r="1420" spans="194:207" ht="12.75">
      <c r="GL1420" s="51"/>
      <c r="GM1420" s="51"/>
      <c r="GN1420" s="51"/>
      <c r="GO1420" s="51"/>
      <c r="GP1420" s="51"/>
      <c r="GQ1420" s="57"/>
      <c r="GR1420" s="51"/>
      <c r="GS1420" s="51"/>
      <c r="GT1420" s="96"/>
      <c r="GU1420" s="96"/>
      <c r="GV1420" s="51"/>
      <c r="GW1420" s="51"/>
      <c r="GX1420" s="51"/>
      <c r="GY1420" s="51"/>
    </row>
    <row r="1421" spans="194:207" ht="12.75">
      <c r="GL1421" s="51"/>
      <c r="GM1421" s="51"/>
      <c r="GN1421" s="51"/>
      <c r="GO1421" s="51"/>
      <c r="GP1421" s="51"/>
      <c r="GQ1421" s="57"/>
      <c r="GR1421" s="51"/>
      <c r="GS1421" s="51"/>
      <c r="GT1421" s="96"/>
      <c r="GU1421" s="96"/>
      <c r="GV1421" s="51"/>
      <c r="GW1421" s="51"/>
      <c r="GX1421" s="51"/>
      <c r="GY1421" s="51"/>
    </row>
    <row r="1422" spans="194:207" ht="12.75">
      <c r="GL1422" s="51"/>
      <c r="GM1422" s="51"/>
      <c r="GN1422" s="51"/>
      <c r="GO1422" s="51"/>
      <c r="GP1422" s="51"/>
      <c r="GQ1422" s="57"/>
      <c r="GR1422" s="51"/>
      <c r="GS1422" s="51"/>
      <c r="GT1422" s="96"/>
      <c r="GU1422" s="96"/>
      <c r="GV1422" s="51"/>
      <c r="GW1422" s="51"/>
      <c r="GX1422" s="51"/>
      <c r="GY1422" s="51"/>
    </row>
    <row r="1423" spans="194:207" ht="12.75">
      <c r="GL1423" s="51"/>
      <c r="GM1423" s="51"/>
      <c r="GN1423" s="51"/>
      <c r="GO1423" s="51"/>
      <c r="GP1423" s="51"/>
      <c r="GQ1423" s="57"/>
      <c r="GR1423" s="51"/>
      <c r="GS1423" s="51"/>
      <c r="GT1423" s="96"/>
      <c r="GU1423" s="96"/>
      <c r="GV1423" s="51"/>
      <c r="GW1423" s="51"/>
      <c r="GX1423" s="51"/>
      <c r="GY1423" s="51"/>
    </row>
    <row r="1424" spans="194:207" ht="12.75">
      <c r="GL1424" s="51"/>
      <c r="GM1424" s="51"/>
      <c r="GN1424" s="51"/>
      <c r="GO1424" s="51"/>
      <c r="GP1424" s="51"/>
      <c r="GQ1424" s="57"/>
      <c r="GR1424" s="51"/>
      <c r="GS1424" s="51"/>
      <c r="GT1424" s="96"/>
      <c r="GU1424" s="96"/>
      <c r="GV1424" s="51"/>
      <c r="GW1424" s="51"/>
      <c r="GX1424" s="51"/>
      <c r="GY1424" s="51"/>
    </row>
    <row r="1425" spans="194:207" ht="12.75">
      <c r="GL1425" s="51"/>
      <c r="GM1425" s="51"/>
      <c r="GN1425" s="51"/>
      <c r="GO1425" s="51"/>
      <c r="GP1425" s="51"/>
      <c r="GQ1425" s="57"/>
      <c r="GR1425" s="51"/>
      <c r="GS1425" s="51"/>
      <c r="GT1425" s="96"/>
      <c r="GU1425" s="96"/>
      <c r="GV1425" s="51"/>
      <c r="GW1425" s="51"/>
      <c r="GX1425" s="51"/>
      <c r="GY1425" s="51"/>
    </row>
    <row r="1426" spans="194:207" ht="12.75">
      <c r="GL1426" s="51"/>
      <c r="GM1426" s="51"/>
      <c r="GN1426" s="51"/>
      <c r="GO1426" s="51"/>
      <c r="GP1426" s="51"/>
      <c r="GQ1426" s="57"/>
      <c r="GR1426" s="51"/>
      <c r="GS1426" s="51"/>
      <c r="GT1426" s="96"/>
      <c r="GU1426" s="96"/>
      <c r="GV1426" s="51"/>
      <c r="GW1426" s="51"/>
      <c r="GX1426" s="51"/>
      <c r="GY1426" s="51"/>
    </row>
    <row r="1427" spans="194:207" ht="12.75">
      <c r="GL1427" s="51"/>
      <c r="GM1427" s="51"/>
      <c r="GN1427" s="51"/>
      <c r="GO1427" s="51"/>
      <c r="GP1427" s="51"/>
      <c r="GQ1427" s="57"/>
      <c r="GR1427" s="51"/>
      <c r="GS1427" s="51"/>
      <c r="GT1427" s="96"/>
      <c r="GU1427" s="96"/>
      <c r="GV1427" s="51"/>
      <c r="GW1427" s="51"/>
      <c r="GX1427" s="51"/>
      <c r="GY1427" s="51"/>
    </row>
    <row r="1428" spans="194:207" ht="12.75">
      <c r="GL1428" s="51"/>
      <c r="GM1428" s="51"/>
      <c r="GN1428" s="51"/>
      <c r="GO1428" s="51"/>
      <c r="GP1428" s="51"/>
      <c r="GQ1428" s="57"/>
      <c r="GR1428" s="51"/>
      <c r="GS1428" s="51"/>
      <c r="GT1428" s="96"/>
      <c r="GU1428" s="96"/>
      <c r="GV1428" s="51"/>
      <c r="GW1428" s="51"/>
      <c r="GX1428" s="51"/>
      <c r="GY1428" s="51"/>
    </row>
    <row r="1429" spans="194:207" ht="12.75">
      <c r="GL1429" s="51"/>
      <c r="GM1429" s="51"/>
      <c r="GN1429" s="51"/>
      <c r="GO1429" s="51"/>
      <c r="GP1429" s="51"/>
      <c r="GQ1429" s="57"/>
      <c r="GR1429" s="51"/>
      <c r="GS1429" s="51"/>
      <c r="GT1429" s="96"/>
      <c r="GU1429" s="96"/>
      <c r="GV1429" s="51"/>
      <c r="GW1429" s="51"/>
      <c r="GX1429" s="51"/>
      <c r="GY1429" s="51"/>
    </row>
    <row r="1430" spans="194:207" ht="12.75">
      <c r="GL1430" s="51"/>
      <c r="GM1430" s="51"/>
      <c r="GN1430" s="51"/>
      <c r="GO1430" s="51"/>
      <c r="GP1430" s="51"/>
      <c r="GQ1430" s="57"/>
      <c r="GR1430" s="51"/>
      <c r="GS1430" s="51"/>
      <c r="GT1430" s="96"/>
      <c r="GU1430" s="96"/>
      <c r="GV1430" s="51"/>
      <c r="GW1430" s="51"/>
      <c r="GX1430" s="51"/>
      <c r="GY1430" s="51"/>
    </row>
    <row r="1431" spans="194:207" ht="12.75">
      <c r="GL1431" s="51"/>
      <c r="GM1431" s="51"/>
      <c r="GN1431" s="51"/>
      <c r="GO1431" s="51"/>
      <c r="GP1431" s="51"/>
      <c r="GQ1431" s="57"/>
      <c r="GR1431" s="51"/>
      <c r="GS1431" s="51"/>
      <c r="GT1431" s="96"/>
      <c r="GU1431" s="96"/>
      <c r="GV1431" s="51"/>
      <c r="GW1431" s="51"/>
      <c r="GX1431" s="51"/>
      <c r="GY1431" s="51"/>
    </row>
    <row r="1432" spans="194:207" ht="12.75">
      <c r="GL1432" s="51"/>
      <c r="GM1432" s="51"/>
      <c r="GN1432" s="51"/>
      <c r="GO1432" s="51"/>
      <c r="GP1432" s="51"/>
      <c r="GQ1432" s="57"/>
      <c r="GR1432" s="51"/>
      <c r="GS1432" s="51"/>
      <c r="GT1432" s="96"/>
      <c r="GU1432" s="96"/>
      <c r="GV1432" s="51"/>
      <c r="GW1432" s="51"/>
      <c r="GX1432" s="51"/>
      <c r="GY1432" s="51"/>
    </row>
    <row r="1433" spans="194:207" ht="12.75">
      <c r="GL1433" s="51"/>
      <c r="GM1433" s="51"/>
      <c r="GN1433" s="51"/>
      <c r="GO1433" s="51"/>
      <c r="GP1433" s="51"/>
      <c r="GQ1433" s="57"/>
      <c r="GR1433" s="51"/>
      <c r="GS1433" s="51"/>
      <c r="GT1433" s="96"/>
      <c r="GU1433" s="96"/>
      <c r="GV1433" s="51"/>
      <c r="GW1433" s="51"/>
      <c r="GX1433" s="51"/>
      <c r="GY1433" s="51"/>
    </row>
    <row r="1434" spans="194:207" ht="12.75">
      <c r="GL1434" s="51"/>
      <c r="GM1434" s="51"/>
      <c r="GN1434" s="51"/>
      <c r="GO1434" s="51"/>
      <c r="GP1434" s="51"/>
      <c r="GQ1434" s="57"/>
      <c r="GR1434" s="51"/>
      <c r="GS1434" s="51"/>
      <c r="GT1434" s="96"/>
      <c r="GU1434" s="96"/>
      <c r="GV1434" s="51"/>
      <c r="GW1434" s="51"/>
      <c r="GX1434" s="51"/>
      <c r="GY1434" s="51"/>
    </row>
    <row r="1435" spans="194:207" ht="12.75">
      <c r="GL1435" s="51"/>
      <c r="GM1435" s="51"/>
      <c r="GN1435" s="51"/>
      <c r="GO1435" s="51"/>
      <c r="GP1435" s="51"/>
      <c r="GQ1435" s="57"/>
      <c r="GR1435" s="51"/>
      <c r="GS1435" s="51"/>
      <c r="GT1435" s="96"/>
      <c r="GU1435" s="96"/>
      <c r="GV1435" s="51"/>
      <c r="GW1435" s="51"/>
      <c r="GX1435" s="51"/>
      <c r="GY1435" s="51"/>
    </row>
    <row r="1436" spans="194:207" ht="12.75">
      <c r="GL1436" s="51"/>
      <c r="GM1436" s="51"/>
      <c r="GN1436" s="51"/>
      <c r="GO1436" s="51"/>
      <c r="GP1436" s="51"/>
      <c r="GQ1436" s="57"/>
      <c r="GR1436" s="51"/>
      <c r="GS1436" s="51"/>
      <c r="GT1436" s="96"/>
      <c r="GU1436" s="96"/>
      <c r="GV1436" s="51"/>
      <c r="GW1436" s="51"/>
      <c r="GX1436" s="51"/>
      <c r="GY1436" s="51"/>
    </row>
    <row r="1437" spans="194:207" ht="12.75">
      <c r="GL1437" s="51"/>
      <c r="GM1437" s="51"/>
      <c r="GN1437" s="51"/>
      <c r="GO1437" s="51"/>
      <c r="GP1437" s="51"/>
      <c r="GQ1437" s="57"/>
      <c r="GR1437" s="51"/>
      <c r="GS1437" s="51"/>
      <c r="GT1437" s="96"/>
      <c r="GU1437" s="96"/>
      <c r="GV1437" s="51"/>
      <c r="GW1437" s="51"/>
      <c r="GX1437" s="51"/>
      <c r="GY1437" s="51"/>
    </row>
    <row r="1438" spans="194:207" ht="12.75">
      <c r="GL1438" s="51"/>
      <c r="GM1438" s="51"/>
      <c r="GN1438" s="51"/>
      <c r="GO1438" s="51"/>
      <c r="GP1438" s="51"/>
      <c r="GQ1438" s="57"/>
      <c r="GR1438" s="51"/>
      <c r="GS1438" s="51"/>
      <c r="GT1438" s="96"/>
      <c r="GU1438" s="96"/>
      <c r="GV1438" s="51"/>
      <c r="GW1438" s="51"/>
      <c r="GX1438" s="51"/>
      <c r="GY1438" s="51"/>
    </row>
    <row r="1439" spans="194:207" ht="12.75">
      <c r="GL1439" s="51"/>
      <c r="GM1439" s="51"/>
      <c r="GN1439" s="51"/>
      <c r="GO1439" s="51"/>
      <c r="GP1439" s="51"/>
      <c r="GQ1439" s="57"/>
      <c r="GR1439" s="51"/>
      <c r="GS1439" s="51"/>
      <c r="GT1439" s="96"/>
      <c r="GU1439" s="96"/>
      <c r="GV1439" s="51"/>
      <c r="GW1439" s="51"/>
      <c r="GX1439" s="51"/>
      <c r="GY1439" s="51"/>
    </row>
    <row r="1440" spans="194:207" ht="12.75">
      <c r="GL1440" s="51"/>
      <c r="GM1440" s="51"/>
      <c r="GN1440" s="51"/>
      <c r="GO1440" s="51"/>
      <c r="GP1440" s="51"/>
      <c r="GQ1440" s="57"/>
      <c r="GR1440" s="51"/>
      <c r="GS1440" s="51"/>
      <c r="GT1440" s="96"/>
      <c r="GU1440" s="96"/>
      <c r="GV1440" s="51"/>
      <c r="GW1440" s="51"/>
      <c r="GX1440" s="51"/>
      <c r="GY1440" s="51"/>
    </row>
    <row r="1441" spans="194:207" ht="12.75">
      <c r="GL1441" s="51"/>
      <c r="GM1441" s="51"/>
      <c r="GN1441" s="51"/>
      <c r="GO1441" s="51"/>
      <c r="GP1441" s="51"/>
      <c r="GQ1441" s="57"/>
      <c r="GR1441" s="51"/>
      <c r="GS1441" s="51"/>
      <c r="GT1441" s="96"/>
      <c r="GU1441" s="96"/>
      <c r="GV1441" s="51"/>
      <c r="GW1441" s="51"/>
      <c r="GX1441" s="51"/>
      <c r="GY1441" s="51"/>
    </row>
    <row r="1442" spans="194:207" ht="12.75">
      <c r="GL1442" s="51"/>
      <c r="GM1442" s="51"/>
      <c r="GN1442" s="51"/>
      <c r="GO1442" s="51"/>
      <c r="GP1442" s="51"/>
      <c r="GQ1442" s="57"/>
      <c r="GR1442" s="51"/>
      <c r="GS1442" s="51"/>
      <c r="GT1442" s="96"/>
      <c r="GU1442" s="96"/>
      <c r="GV1442" s="51"/>
      <c r="GW1442" s="51"/>
      <c r="GX1442" s="51"/>
      <c r="GY1442" s="51"/>
    </row>
    <row r="1443" spans="194:207" ht="12.75">
      <c r="GL1443" s="51"/>
      <c r="GM1443" s="51"/>
      <c r="GN1443" s="51"/>
      <c r="GO1443" s="51"/>
      <c r="GP1443" s="51"/>
      <c r="GQ1443" s="57"/>
      <c r="GR1443" s="51"/>
      <c r="GS1443" s="51"/>
      <c r="GT1443" s="96"/>
      <c r="GU1443" s="96"/>
      <c r="GV1443" s="51"/>
      <c r="GW1443" s="51"/>
      <c r="GX1443" s="51"/>
      <c r="GY1443" s="51"/>
    </row>
    <row r="1444" spans="194:207" ht="12.75">
      <c r="GL1444" s="51"/>
      <c r="GM1444" s="51"/>
      <c r="GN1444" s="51"/>
      <c r="GO1444" s="51"/>
      <c r="GP1444" s="51"/>
      <c r="GQ1444" s="57"/>
      <c r="GR1444" s="51"/>
      <c r="GS1444" s="51"/>
      <c r="GT1444" s="96"/>
      <c r="GU1444" s="96"/>
      <c r="GV1444" s="51"/>
      <c r="GW1444" s="51"/>
      <c r="GX1444" s="51"/>
      <c r="GY1444" s="51"/>
    </row>
    <row r="1445" spans="194:207" ht="12.75">
      <c r="GL1445" s="51"/>
      <c r="GM1445" s="51"/>
      <c r="GN1445" s="51"/>
      <c r="GO1445" s="51"/>
      <c r="GP1445" s="51"/>
      <c r="GQ1445" s="57"/>
      <c r="GR1445" s="51"/>
      <c r="GS1445" s="51"/>
      <c r="GT1445" s="96"/>
      <c r="GU1445" s="96"/>
      <c r="GV1445" s="51"/>
      <c r="GW1445" s="51"/>
      <c r="GX1445" s="51"/>
      <c r="GY1445" s="51"/>
    </row>
    <row r="1446" spans="194:207" ht="12.75">
      <c r="GL1446" s="51"/>
      <c r="GM1446" s="51"/>
      <c r="GN1446" s="51"/>
      <c r="GO1446" s="51"/>
      <c r="GP1446" s="51"/>
      <c r="GQ1446" s="57"/>
      <c r="GR1446" s="51"/>
      <c r="GS1446" s="51"/>
      <c r="GT1446" s="96"/>
      <c r="GU1446" s="96"/>
      <c r="GV1446" s="51"/>
      <c r="GW1446" s="51"/>
      <c r="GX1446" s="51"/>
      <c r="GY1446" s="51"/>
    </row>
    <row r="1447" spans="194:207" ht="12.75">
      <c r="GL1447" s="51"/>
      <c r="GM1447" s="51"/>
      <c r="GN1447" s="51"/>
      <c r="GO1447" s="51"/>
      <c r="GP1447" s="51"/>
      <c r="GQ1447" s="57"/>
      <c r="GR1447" s="51"/>
      <c r="GS1447" s="51"/>
      <c r="GT1447" s="96"/>
      <c r="GU1447" s="96"/>
      <c r="GV1447" s="51"/>
      <c r="GW1447" s="51"/>
      <c r="GX1447" s="51"/>
      <c r="GY1447" s="51"/>
    </row>
    <row r="1448" spans="194:207" ht="12.75">
      <c r="GL1448" s="51"/>
      <c r="GM1448" s="51"/>
      <c r="GN1448" s="51"/>
      <c r="GO1448" s="51"/>
      <c r="GP1448" s="51"/>
      <c r="GQ1448" s="57"/>
      <c r="GR1448" s="51"/>
      <c r="GS1448" s="51"/>
      <c r="GT1448" s="96"/>
      <c r="GU1448" s="96"/>
      <c r="GV1448" s="51"/>
      <c r="GW1448" s="51"/>
      <c r="GX1448" s="51"/>
      <c r="GY1448" s="51"/>
    </row>
    <row r="1449" spans="194:207" ht="12.75">
      <c r="GL1449" s="51"/>
      <c r="GM1449" s="51"/>
      <c r="GN1449" s="51"/>
      <c r="GO1449" s="51"/>
      <c r="GP1449" s="51"/>
      <c r="GQ1449" s="57"/>
      <c r="GR1449" s="51"/>
      <c r="GS1449" s="51"/>
      <c r="GT1449" s="96"/>
      <c r="GU1449" s="96"/>
      <c r="GV1449" s="51"/>
      <c r="GW1449" s="51"/>
      <c r="GX1449" s="51"/>
      <c r="GY1449" s="51"/>
    </row>
    <row r="1450" spans="194:207" ht="12.75">
      <c r="GL1450" s="51"/>
      <c r="GM1450" s="51"/>
      <c r="GN1450" s="51"/>
      <c r="GO1450" s="51"/>
      <c r="GP1450" s="51"/>
      <c r="GQ1450" s="57"/>
      <c r="GR1450" s="51"/>
      <c r="GS1450" s="51"/>
      <c r="GT1450" s="96"/>
      <c r="GU1450" s="96"/>
      <c r="GV1450" s="51"/>
      <c r="GW1450" s="51"/>
      <c r="GX1450" s="51"/>
      <c r="GY1450" s="51"/>
    </row>
    <row r="1451" spans="194:207" ht="12.75">
      <c r="GL1451" s="51"/>
      <c r="GM1451" s="51"/>
      <c r="GN1451" s="51"/>
      <c r="GO1451" s="51"/>
      <c r="GP1451" s="51"/>
      <c r="GQ1451" s="57"/>
      <c r="GR1451" s="51"/>
      <c r="GS1451" s="51"/>
      <c r="GT1451" s="96"/>
      <c r="GU1451" s="96"/>
      <c r="GV1451" s="51"/>
      <c r="GW1451" s="51"/>
      <c r="GX1451" s="51"/>
      <c r="GY1451" s="51"/>
    </row>
    <row r="1452" spans="194:207" ht="12.75">
      <c r="GL1452" s="51"/>
      <c r="GM1452" s="51"/>
      <c r="GN1452" s="51"/>
      <c r="GO1452" s="51"/>
      <c r="GP1452" s="51"/>
      <c r="GQ1452" s="57"/>
      <c r="GR1452" s="51"/>
      <c r="GS1452" s="51"/>
      <c r="GT1452" s="96"/>
      <c r="GU1452" s="96"/>
      <c r="GV1452" s="51"/>
      <c r="GW1452" s="51"/>
      <c r="GX1452" s="51"/>
      <c r="GY1452" s="51"/>
    </row>
    <row r="1453" spans="194:207" ht="12.75">
      <c r="GL1453" s="51"/>
      <c r="GM1453" s="51"/>
      <c r="GN1453" s="51"/>
      <c r="GO1453" s="51"/>
      <c r="GP1453" s="51"/>
      <c r="GQ1453" s="57"/>
      <c r="GR1453" s="51"/>
      <c r="GS1453" s="51"/>
      <c r="GT1453" s="96"/>
      <c r="GU1453" s="96"/>
      <c r="GV1453" s="51"/>
      <c r="GW1453" s="51"/>
      <c r="GX1453" s="51"/>
      <c r="GY1453" s="51"/>
    </row>
    <row r="1454" spans="194:207" ht="12.75">
      <c r="GL1454" s="51"/>
      <c r="GM1454" s="51"/>
      <c r="GN1454" s="51"/>
      <c r="GO1454" s="51"/>
      <c r="GP1454" s="51"/>
      <c r="GQ1454" s="57"/>
      <c r="GR1454" s="51"/>
      <c r="GS1454" s="51"/>
      <c r="GT1454" s="96"/>
      <c r="GU1454" s="96"/>
      <c r="GV1454" s="51"/>
      <c r="GW1454" s="51"/>
      <c r="GX1454" s="51"/>
      <c r="GY1454" s="51"/>
    </row>
    <row r="1455" spans="194:207" ht="12.75">
      <c r="GL1455" s="51"/>
      <c r="GM1455" s="51"/>
      <c r="GN1455" s="51"/>
      <c r="GO1455" s="51"/>
      <c r="GP1455" s="51"/>
      <c r="GQ1455" s="57"/>
      <c r="GR1455" s="51"/>
      <c r="GS1455" s="51"/>
      <c r="GT1455" s="96"/>
      <c r="GU1455" s="96"/>
      <c r="GV1455" s="51"/>
      <c r="GW1455" s="51"/>
      <c r="GX1455" s="51"/>
      <c r="GY1455" s="51"/>
    </row>
    <row r="1456" spans="194:207" ht="12.75">
      <c r="GL1456" s="51"/>
      <c r="GM1456" s="51"/>
      <c r="GN1456" s="51"/>
      <c r="GO1456" s="51"/>
      <c r="GP1456" s="51"/>
      <c r="GQ1456" s="57"/>
      <c r="GR1456" s="51"/>
      <c r="GS1456" s="51"/>
      <c r="GT1456" s="96"/>
      <c r="GU1456" s="96"/>
      <c r="GV1456" s="51"/>
      <c r="GW1456" s="51"/>
      <c r="GX1456" s="51"/>
      <c r="GY1456" s="51"/>
    </row>
    <row r="1457" spans="194:207" ht="12.75">
      <c r="GL1457" s="51"/>
      <c r="GM1457" s="51"/>
      <c r="GN1457" s="51"/>
      <c r="GO1457" s="51"/>
      <c r="GP1457" s="51"/>
      <c r="GQ1457" s="57"/>
      <c r="GR1457" s="51"/>
      <c r="GS1457" s="51"/>
      <c r="GT1457" s="96"/>
      <c r="GU1457" s="96"/>
      <c r="GV1457" s="51"/>
      <c r="GW1457" s="51"/>
      <c r="GX1457" s="51"/>
      <c r="GY1457" s="51"/>
    </row>
    <row r="1458" spans="194:207" ht="12.75">
      <c r="GL1458" s="51"/>
      <c r="GM1458" s="51"/>
      <c r="GN1458" s="51"/>
      <c r="GO1458" s="51"/>
      <c r="GP1458" s="51"/>
      <c r="GQ1458" s="57"/>
      <c r="GR1458" s="51"/>
      <c r="GS1458" s="51"/>
      <c r="GT1458" s="96"/>
      <c r="GU1458" s="96"/>
      <c r="GV1458" s="51"/>
      <c r="GW1458" s="51"/>
      <c r="GX1458" s="51"/>
      <c r="GY1458" s="51"/>
    </row>
    <row r="1459" spans="194:207" ht="12.75">
      <c r="GL1459" s="51"/>
      <c r="GM1459" s="51"/>
      <c r="GN1459" s="51"/>
      <c r="GO1459" s="51"/>
      <c r="GP1459" s="51"/>
      <c r="GQ1459" s="57"/>
      <c r="GR1459" s="51"/>
      <c r="GS1459" s="51"/>
      <c r="GT1459" s="96"/>
      <c r="GU1459" s="96"/>
      <c r="GV1459" s="51"/>
      <c r="GW1459" s="51"/>
      <c r="GX1459" s="51"/>
      <c r="GY1459" s="51"/>
    </row>
    <row r="1460" spans="194:207" ht="12.75">
      <c r="GL1460" s="51"/>
      <c r="GM1460" s="51"/>
      <c r="GN1460" s="51"/>
      <c r="GO1460" s="51"/>
      <c r="GP1460" s="51"/>
      <c r="GQ1460" s="57"/>
      <c r="GR1460" s="51"/>
      <c r="GS1460" s="51"/>
      <c r="GT1460" s="96"/>
      <c r="GU1460" s="96"/>
      <c r="GV1460" s="51"/>
      <c r="GW1460" s="51"/>
      <c r="GX1460" s="51"/>
      <c r="GY1460" s="51"/>
    </row>
    <row r="1461" spans="194:207" ht="12.75">
      <c r="GL1461" s="51"/>
      <c r="GM1461" s="51"/>
      <c r="GN1461" s="51"/>
      <c r="GO1461" s="51"/>
      <c r="GP1461" s="51"/>
      <c r="GQ1461" s="57"/>
      <c r="GR1461" s="51"/>
      <c r="GS1461" s="51"/>
      <c r="GT1461" s="96"/>
      <c r="GU1461" s="96"/>
      <c r="GV1461" s="51"/>
      <c r="GW1461" s="51"/>
      <c r="GX1461" s="51"/>
      <c r="GY1461" s="51"/>
    </row>
    <row r="1462" spans="194:207" ht="12.75">
      <c r="GL1462" s="51"/>
      <c r="GM1462" s="51"/>
      <c r="GN1462" s="51"/>
      <c r="GO1462" s="51"/>
      <c r="GP1462" s="51"/>
      <c r="GQ1462" s="57"/>
      <c r="GR1462" s="51"/>
      <c r="GS1462" s="51"/>
      <c r="GT1462" s="96"/>
      <c r="GU1462" s="96"/>
      <c r="GV1462" s="51"/>
      <c r="GW1462" s="51"/>
      <c r="GX1462" s="51"/>
      <c r="GY1462" s="51"/>
    </row>
    <row r="1463" spans="194:207" ht="12.75">
      <c r="GL1463" s="51"/>
      <c r="GM1463" s="51"/>
      <c r="GN1463" s="51"/>
      <c r="GO1463" s="51"/>
      <c r="GP1463" s="51"/>
      <c r="GQ1463" s="57"/>
      <c r="GR1463" s="51"/>
      <c r="GS1463" s="51"/>
      <c r="GT1463" s="96"/>
      <c r="GU1463" s="96"/>
      <c r="GV1463" s="51"/>
      <c r="GW1463" s="51"/>
      <c r="GX1463" s="51"/>
      <c r="GY1463" s="51"/>
    </row>
    <row r="1464" spans="194:207" ht="12.75">
      <c r="GL1464" s="51"/>
      <c r="GM1464" s="51"/>
      <c r="GN1464" s="51"/>
      <c r="GO1464" s="51"/>
      <c r="GP1464" s="51"/>
      <c r="GQ1464" s="57"/>
      <c r="GR1464" s="51"/>
      <c r="GS1464" s="51"/>
      <c r="GT1464" s="96"/>
      <c r="GU1464" s="96"/>
      <c r="GV1464" s="51"/>
      <c r="GW1464" s="51"/>
      <c r="GX1464" s="51"/>
      <c r="GY1464" s="51"/>
    </row>
    <row r="1465" spans="194:207" ht="12.75">
      <c r="GL1465" s="51"/>
      <c r="GM1465" s="51"/>
      <c r="GN1465" s="51"/>
      <c r="GO1465" s="51"/>
      <c r="GP1465" s="51"/>
      <c r="GQ1465" s="57"/>
      <c r="GR1465" s="51"/>
      <c r="GS1465" s="51"/>
      <c r="GT1465" s="96"/>
      <c r="GU1465" s="96"/>
      <c r="GV1465" s="51"/>
      <c r="GW1465" s="51"/>
      <c r="GX1465" s="51"/>
      <c r="GY1465" s="51"/>
    </row>
    <row r="1466" spans="194:207" ht="12.75">
      <c r="GL1466" s="51"/>
      <c r="GM1466" s="51"/>
      <c r="GN1466" s="51"/>
      <c r="GO1466" s="51"/>
      <c r="GP1466" s="51"/>
      <c r="GQ1466" s="57"/>
      <c r="GR1466" s="51"/>
      <c r="GS1466" s="51"/>
      <c r="GT1466" s="96"/>
      <c r="GU1466" s="96"/>
      <c r="GV1466" s="51"/>
      <c r="GW1466" s="51"/>
      <c r="GX1466" s="51"/>
      <c r="GY1466" s="51"/>
    </row>
    <row r="1467" spans="194:207" ht="12.75">
      <c r="GL1467" s="51"/>
      <c r="GM1467" s="51"/>
      <c r="GN1467" s="51"/>
      <c r="GO1467" s="51"/>
      <c r="GP1467" s="51"/>
      <c r="GQ1467" s="57"/>
      <c r="GR1467" s="51"/>
      <c r="GS1467" s="51"/>
      <c r="GT1467" s="96"/>
      <c r="GU1467" s="96"/>
      <c r="GV1467" s="51"/>
      <c r="GW1467" s="51"/>
      <c r="GX1467" s="51"/>
      <c r="GY1467" s="51"/>
    </row>
    <row r="1468" spans="194:207" ht="12.75">
      <c r="GL1468" s="51"/>
      <c r="GM1468" s="51"/>
      <c r="GN1468" s="51"/>
      <c r="GO1468" s="51"/>
      <c r="GP1468" s="51"/>
      <c r="GQ1468" s="57"/>
      <c r="GR1468" s="51"/>
      <c r="GS1468" s="51"/>
      <c r="GT1468" s="96"/>
      <c r="GU1468" s="96"/>
      <c r="GV1468" s="51"/>
      <c r="GW1468" s="51"/>
      <c r="GX1468" s="51"/>
      <c r="GY1468" s="51"/>
    </row>
    <row r="1469" spans="194:207" ht="12.75">
      <c r="GL1469" s="51"/>
      <c r="GM1469" s="51"/>
      <c r="GN1469" s="51"/>
      <c r="GO1469" s="51"/>
      <c r="GP1469" s="51"/>
      <c r="GQ1469" s="57"/>
      <c r="GR1469" s="51"/>
      <c r="GS1469" s="51"/>
      <c r="GT1469" s="96"/>
      <c r="GU1469" s="96"/>
      <c r="GV1469" s="51"/>
      <c r="GW1469" s="51"/>
      <c r="GX1469" s="51"/>
      <c r="GY1469" s="51"/>
    </row>
    <row r="1470" spans="194:207" ht="12.75">
      <c r="GL1470" s="51"/>
      <c r="GM1470" s="51"/>
      <c r="GN1470" s="51"/>
      <c r="GO1470" s="51"/>
      <c r="GP1470" s="51"/>
      <c r="GQ1470" s="57"/>
      <c r="GR1470" s="51"/>
      <c r="GS1470" s="51"/>
      <c r="GT1470" s="96"/>
      <c r="GU1470" s="96"/>
      <c r="GV1470" s="51"/>
      <c r="GW1470" s="51"/>
      <c r="GX1470" s="51"/>
      <c r="GY1470" s="51"/>
    </row>
    <row r="1471" spans="194:207" ht="12.75">
      <c r="GL1471" s="51"/>
      <c r="GM1471" s="51"/>
      <c r="GN1471" s="51"/>
      <c r="GO1471" s="51"/>
      <c r="GP1471" s="51"/>
      <c r="GQ1471" s="57"/>
      <c r="GR1471" s="51"/>
      <c r="GS1471" s="51"/>
      <c r="GT1471" s="96"/>
      <c r="GU1471" s="96"/>
      <c r="GV1471" s="51"/>
      <c r="GW1471" s="51"/>
      <c r="GX1471" s="51"/>
      <c r="GY1471" s="51"/>
    </row>
    <row r="1472" spans="194:207" ht="12.75">
      <c r="GL1472" s="51"/>
      <c r="GM1472" s="51"/>
      <c r="GN1472" s="51"/>
      <c r="GO1472" s="51"/>
      <c r="GP1472" s="51"/>
      <c r="GQ1472" s="57"/>
      <c r="GR1472" s="51"/>
      <c r="GS1472" s="51"/>
      <c r="GT1472" s="96"/>
      <c r="GU1472" s="96"/>
      <c r="GV1472" s="51"/>
      <c r="GW1472" s="51"/>
      <c r="GX1472" s="51"/>
      <c r="GY1472" s="51"/>
    </row>
    <row r="1473" spans="194:207" ht="12.75">
      <c r="GL1473" s="51"/>
      <c r="GM1473" s="51"/>
      <c r="GN1473" s="51"/>
      <c r="GO1473" s="51"/>
      <c r="GP1473" s="51"/>
      <c r="GQ1473" s="57"/>
      <c r="GR1473" s="51"/>
      <c r="GS1473" s="51"/>
      <c r="GT1473" s="96"/>
      <c r="GU1473" s="96"/>
      <c r="GV1473" s="51"/>
      <c r="GW1473" s="51"/>
      <c r="GX1473" s="51"/>
      <c r="GY1473" s="51"/>
    </row>
    <row r="1474" spans="194:207" ht="12.75">
      <c r="GL1474" s="51"/>
      <c r="GM1474" s="51"/>
      <c r="GN1474" s="51"/>
      <c r="GO1474" s="51"/>
      <c r="GP1474" s="51"/>
      <c r="GQ1474" s="57"/>
      <c r="GR1474" s="51"/>
      <c r="GS1474" s="51"/>
      <c r="GT1474" s="96"/>
      <c r="GU1474" s="96"/>
      <c r="GV1474" s="51"/>
      <c r="GW1474" s="51"/>
      <c r="GX1474" s="51"/>
      <c r="GY1474" s="51"/>
    </row>
    <row r="1475" spans="194:207" ht="12.75">
      <c r="GL1475" s="51"/>
      <c r="GM1475" s="51"/>
      <c r="GN1475" s="51"/>
      <c r="GO1475" s="51"/>
      <c r="GP1475" s="51"/>
      <c r="GQ1475" s="57"/>
      <c r="GR1475" s="51"/>
      <c r="GS1475" s="51"/>
      <c r="GT1475" s="96"/>
      <c r="GU1475" s="96"/>
      <c r="GV1475" s="51"/>
      <c r="GW1475" s="51"/>
      <c r="GX1475" s="51"/>
      <c r="GY1475" s="51"/>
    </row>
    <row r="1476" spans="194:207" ht="12.75">
      <c r="GL1476" s="51"/>
      <c r="GM1476" s="51"/>
      <c r="GN1476" s="51"/>
      <c r="GO1476" s="51"/>
      <c r="GP1476" s="51"/>
      <c r="GQ1476" s="57"/>
      <c r="GR1476" s="51"/>
      <c r="GS1476" s="51"/>
      <c r="GT1476" s="96"/>
      <c r="GU1476" s="96"/>
      <c r="GV1476" s="51"/>
      <c r="GW1476" s="51"/>
      <c r="GX1476" s="51"/>
      <c r="GY1476" s="51"/>
    </row>
    <row r="1477" spans="194:207" ht="12.75">
      <c r="GL1477" s="51"/>
      <c r="GM1477" s="51"/>
      <c r="GN1477" s="51"/>
      <c r="GO1477" s="51"/>
      <c r="GP1477" s="51"/>
      <c r="GQ1477" s="57"/>
      <c r="GR1477" s="51"/>
      <c r="GS1477" s="51"/>
      <c r="GT1477" s="96"/>
      <c r="GU1477" s="96"/>
      <c r="GV1477" s="51"/>
      <c r="GW1477" s="51"/>
      <c r="GX1477" s="51"/>
      <c r="GY1477" s="51"/>
    </row>
    <row r="1478" spans="194:207" ht="12.75">
      <c r="GL1478" s="51"/>
      <c r="GM1478" s="51"/>
      <c r="GN1478" s="51"/>
      <c r="GO1478" s="51"/>
      <c r="GP1478" s="51"/>
      <c r="GQ1478" s="57"/>
      <c r="GR1478" s="51"/>
      <c r="GS1478" s="51"/>
      <c r="GT1478" s="96"/>
      <c r="GU1478" s="96"/>
      <c r="GV1478" s="51"/>
      <c r="GW1478" s="51"/>
      <c r="GX1478" s="51"/>
      <c r="GY1478" s="51"/>
    </row>
    <row r="1479" spans="194:207" ht="12.75">
      <c r="GL1479" s="51"/>
      <c r="GM1479" s="51"/>
      <c r="GN1479" s="51"/>
      <c r="GO1479" s="51"/>
      <c r="GP1479" s="51"/>
      <c r="GQ1479" s="57"/>
      <c r="GR1479" s="51"/>
      <c r="GS1479" s="51"/>
      <c r="GT1479" s="96"/>
      <c r="GU1479" s="96"/>
      <c r="GV1479" s="51"/>
      <c r="GW1479" s="51"/>
      <c r="GX1479" s="51"/>
      <c r="GY1479" s="51"/>
    </row>
    <row r="1480" spans="194:207" ht="12.75">
      <c r="GL1480" s="51"/>
      <c r="GM1480" s="51"/>
      <c r="GN1480" s="51"/>
      <c r="GO1480" s="51"/>
      <c r="GP1480" s="51"/>
      <c r="GQ1480" s="57"/>
      <c r="GR1480" s="51"/>
      <c r="GS1480" s="51"/>
      <c r="GT1480" s="96"/>
      <c r="GU1480" s="96"/>
      <c r="GV1480" s="51"/>
      <c r="GW1480" s="51"/>
      <c r="GX1480" s="51"/>
      <c r="GY1480" s="51"/>
    </row>
    <row r="1481" spans="194:207" ht="12.75">
      <c r="GL1481" s="51"/>
      <c r="GM1481" s="51"/>
      <c r="GN1481" s="51"/>
      <c r="GO1481" s="51"/>
      <c r="GP1481" s="51"/>
      <c r="GQ1481" s="57"/>
      <c r="GR1481" s="51"/>
      <c r="GS1481" s="51"/>
      <c r="GT1481" s="96"/>
      <c r="GU1481" s="96"/>
      <c r="GV1481" s="51"/>
      <c r="GW1481" s="51"/>
      <c r="GX1481" s="51"/>
      <c r="GY1481" s="51"/>
    </row>
    <row r="1482" spans="194:207" ht="12.75">
      <c r="GL1482" s="51"/>
      <c r="GM1482" s="51"/>
      <c r="GN1482" s="51"/>
      <c r="GO1482" s="51"/>
      <c r="GP1482" s="51"/>
      <c r="GQ1482" s="57"/>
      <c r="GR1482" s="51"/>
      <c r="GS1482" s="51"/>
      <c r="GT1482" s="96"/>
      <c r="GU1482" s="96"/>
      <c r="GV1482" s="51"/>
      <c r="GW1482" s="51"/>
      <c r="GX1482" s="51"/>
      <c r="GY1482" s="51"/>
    </row>
    <row r="1483" spans="194:207" ht="12.75">
      <c r="GL1483" s="51"/>
      <c r="GM1483" s="51"/>
      <c r="GN1483" s="51"/>
      <c r="GO1483" s="51"/>
      <c r="GP1483" s="51"/>
      <c r="GQ1483" s="57"/>
      <c r="GR1483" s="51"/>
      <c r="GS1483" s="51"/>
      <c r="GT1483" s="96"/>
      <c r="GU1483" s="96"/>
      <c r="GV1483" s="51"/>
      <c r="GW1483" s="51"/>
      <c r="GX1483" s="51"/>
      <c r="GY1483" s="51"/>
    </row>
    <row r="1484" spans="194:207" ht="12.75">
      <c r="GL1484" s="51"/>
      <c r="GM1484" s="51"/>
      <c r="GN1484" s="51"/>
      <c r="GO1484" s="51"/>
      <c r="GP1484" s="51"/>
      <c r="GQ1484" s="57"/>
      <c r="GR1484" s="51"/>
      <c r="GS1484" s="51"/>
      <c r="GT1484" s="96"/>
      <c r="GU1484" s="96"/>
      <c r="GV1484" s="51"/>
      <c r="GW1484" s="51"/>
      <c r="GX1484" s="51"/>
      <c r="GY1484" s="51"/>
    </row>
    <row r="1485" spans="194:207" ht="12.75">
      <c r="GL1485" s="51"/>
      <c r="GM1485" s="51"/>
      <c r="GN1485" s="51"/>
      <c r="GO1485" s="51"/>
      <c r="GP1485" s="51"/>
      <c r="GQ1485" s="57"/>
      <c r="GR1485" s="51"/>
      <c r="GS1485" s="51"/>
      <c r="GT1485" s="96"/>
      <c r="GU1485" s="96"/>
      <c r="GV1485" s="51"/>
      <c r="GW1485" s="51"/>
      <c r="GX1485" s="51"/>
      <c r="GY1485" s="51"/>
    </row>
    <row r="1486" spans="194:207" ht="12.75">
      <c r="GL1486" s="51"/>
      <c r="GM1486" s="51"/>
      <c r="GN1486" s="51"/>
      <c r="GO1486" s="51"/>
      <c r="GP1486" s="51"/>
      <c r="GQ1486" s="57"/>
      <c r="GR1486" s="51"/>
      <c r="GS1486" s="51"/>
      <c r="GT1486" s="96"/>
      <c r="GU1486" s="96"/>
      <c r="GV1486" s="51"/>
      <c r="GW1486" s="51"/>
      <c r="GX1486" s="51"/>
      <c r="GY1486" s="51"/>
    </row>
    <row r="1487" spans="194:207" ht="12.75">
      <c r="GL1487" s="51"/>
      <c r="GM1487" s="51"/>
      <c r="GN1487" s="51"/>
      <c r="GO1487" s="51"/>
      <c r="GP1487" s="51"/>
      <c r="GQ1487" s="57"/>
      <c r="GR1487" s="51"/>
      <c r="GS1487" s="51"/>
      <c r="GT1487" s="96"/>
      <c r="GU1487" s="96"/>
      <c r="GV1487" s="51"/>
      <c r="GW1487" s="51"/>
      <c r="GX1487" s="51"/>
      <c r="GY1487" s="51"/>
    </row>
    <row r="1488" spans="194:207" ht="12.75">
      <c r="GL1488" s="51"/>
      <c r="GM1488" s="51"/>
      <c r="GN1488" s="51"/>
      <c r="GO1488" s="51"/>
      <c r="GP1488" s="51"/>
      <c r="GQ1488" s="57"/>
      <c r="GR1488" s="51"/>
      <c r="GS1488" s="51"/>
      <c r="GT1488" s="96"/>
      <c r="GU1488" s="96"/>
      <c r="GV1488" s="51"/>
      <c r="GW1488" s="51"/>
      <c r="GX1488" s="51"/>
      <c r="GY1488" s="51"/>
    </row>
    <row r="1489" spans="194:207" ht="12.75">
      <c r="GL1489" s="51"/>
      <c r="GM1489" s="51"/>
      <c r="GN1489" s="51"/>
      <c r="GO1489" s="51"/>
      <c r="GP1489" s="51"/>
      <c r="GQ1489" s="57"/>
      <c r="GR1489" s="51"/>
      <c r="GS1489" s="51"/>
      <c r="GT1489" s="96"/>
      <c r="GU1489" s="96"/>
      <c r="GV1489" s="51"/>
      <c r="GW1489" s="51"/>
      <c r="GX1489" s="51"/>
      <c r="GY1489" s="51"/>
    </row>
    <row r="1490" spans="194:207" ht="12.75">
      <c r="GL1490" s="51"/>
      <c r="GM1490" s="51"/>
      <c r="GN1490" s="51"/>
      <c r="GO1490" s="51"/>
      <c r="GP1490" s="51"/>
      <c r="GQ1490" s="57"/>
      <c r="GR1490" s="51"/>
      <c r="GS1490" s="51"/>
      <c r="GT1490" s="96"/>
      <c r="GU1490" s="96"/>
      <c r="GV1490" s="51"/>
      <c r="GW1490" s="51"/>
      <c r="GX1490" s="51"/>
      <c r="GY1490" s="51"/>
    </row>
    <row r="1491" spans="194:207" ht="12.75">
      <c r="GL1491" s="51"/>
      <c r="GM1491" s="51"/>
      <c r="GN1491" s="51"/>
      <c r="GO1491" s="51"/>
      <c r="GP1491" s="51"/>
      <c r="GQ1491" s="57"/>
      <c r="GR1491" s="51"/>
      <c r="GS1491" s="51"/>
      <c r="GT1491" s="96"/>
      <c r="GU1491" s="96"/>
      <c r="GV1491" s="51"/>
      <c r="GW1491" s="51"/>
      <c r="GX1491" s="51"/>
      <c r="GY1491" s="51"/>
    </row>
    <row r="1492" spans="194:207" ht="12.75">
      <c r="GL1492" s="51"/>
      <c r="GM1492" s="51"/>
      <c r="GN1492" s="51"/>
      <c r="GO1492" s="51"/>
      <c r="GP1492" s="51"/>
      <c r="GQ1492" s="57"/>
      <c r="GR1492" s="51"/>
      <c r="GS1492" s="51"/>
      <c r="GT1492" s="96"/>
      <c r="GU1492" s="96"/>
      <c r="GV1492" s="51"/>
      <c r="GW1492" s="51"/>
      <c r="GX1492" s="51"/>
      <c r="GY1492" s="51"/>
    </row>
    <row r="1493" spans="194:207" ht="12.75">
      <c r="GL1493" s="51"/>
      <c r="GM1493" s="51"/>
      <c r="GN1493" s="51"/>
      <c r="GO1493" s="51"/>
      <c r="GP1493" s="51"/>
      <c r="GQ1493" s="57"/>
      <c r="GR1493" s="51"/>
      <c r="GS1493" s="51"/>
      <c r="GT1493" s="96"/>
      <c r="GU1493" s="96"/>
      <c r="GV1493" s="51"/>
      <c r="GW1493" s="51"/>
      <c r="GX1493" s="51"/>
      <c r="GY1493" s="51"/>
    </row>
    <row r="1494" spans="194:207" ht="12.75">
      <c r="GL1494" s="51"/>
      <c r="GM1494" s="51"/>
      <c r="GN1494" s="51"/>
      <c r="GO1494" s="51"/>
      <c r="GP1494" s="51"/>
      <c r="GQ1494" s="57"/>
      <c r="GR1494" s="51"/>
      <c r="GS1494" s="51"/>
      <c r="GT1494" s="96"/>
      <c r="GU1494" s="96"/>
      <c r="GV1494" s="51"/>
      <c r="GW1494" s="51"/>
      <c r="GX1494" s="51"/>
      <c r="GY1494" s="51"/>
    </row>
    <row r="1495" spans="194:207" ht="12.75">
      <c r="GL1495" s="51"/>
      <c r="GM1495" s="51"/>
      <c r="GN1495" s="51"/>
      <c r="GO1495" s="51"/>
      <c r="GP1495" s="51"/>
      <c r="GQ1495" s="57"/>
      <c r="GR1495" s="51"/>
      <c r="GS1495" s="51"/>
      <c r="GT1495" s="96"/>
      <c r="GU1495" s="96"/>
      <c r="GV1495" s="51"/>
      <c r="GW1495" s="51"/>
      <c r="GX1495" s="51"/>
      <c r="GY1495" s="51"/>
    </row>
    <row r="1496" spans="194:207" ht="12.75">
      <c r="GL1496" s="51"/>
      <c r="GM1496" s="51"/>
      <c r="GN1496" s="51"/>
      <c r="GO1496" s="51"/>
      <c r="GP1496" s="51"/>
      <c r="GQ1496" s="57"/>
      <c r="GR1496" s="51"/>
      <c r="GS1496" s="51"/>
      <c r="GT1496" s="96"/>
      <c r="GU1496" s="96"/>
      <c r="GV1496" s="51"/>
      <c r="GW1496" s="51"/>
      <c r="GX1496" s="51"/>
      <c r="GY1496" s="51"/>
    </row>
    <row r="1497" spans="194:207" ht="12.75">
      <c r="GL1497" s="51"/>
      <c r="GM1497" s="51"/>
      <c r="GN1497" s="51"/>
      <c r="GO1497" s="51"/>
      <c r="GP1497" s="51"/>
      <c r="GQ1497" s="57"/>
      <c r="GR1497" s="51"/>
      <c r="GS1497" s="51"/>
      <c r="GT1497" s="96"/>
      <c r="GU1497" s="96"/>
      <c r="GV1497" s="51"/>
      <c r="GW1497" s="51"/>
      <c r="GX1497" s="51"/>
      <c r="GY1497" s="51"/>
    </row>
    <row r="1498" spans="194:207" ht="12.75">
      <c r="GL1498" s="51"/>
      <c r="GM1498" s="51"/>
      <c r="GN1498" s="51"/>
      <c r="GO1498" s="51"/>
      <c r="GP1498" s="51"/>
      <c r="GQ1498" s="57"/>
      <c r="GR1498" s="51"/>
      <c r="GS1498" s="51"/>
      <c r="GT1498" s="96"/>
      <c r="GU1498" s="96"/>
      <c r="GV1498" s="51"/>
      <c r="GW1498" s="51"/>
      <c r="GX1498" s="51"/>
      <c r="GY1498" s="51"/>
    </row>
    <row r="1499" spans="194:207" ht="12.75">
      <c r="GL1499" s="51"/>
      <c r="GM1499" s="51"/>
      <c r="GN1499" s="51"/>
      <c r="GO1499" s="51"/>
      <c r="GP1499" s="51"/>
      <c r="GQ1499" s="57"/>
      <c r="GR1499" s="51"/>
      <c r="GS1499" s="51"/>
      <c r="GT1499" s="96"/>
      <c r="GU1499" s="96"/>
      <c r="GV1499" s="51"/>
      <c r="GW1499" s="51"/>
      <c r="GX1499" s="51"/>
      <c r="GY1499" s="51"/>
    </row>
    <row r="1500" spans="194:207" ht="12.75">
      <c r="GL1500" s="51"/>
      <c r="GM1500" s="51"/>
      <c r="GN1500" s="51"/>
      <c r="GO1500" s="51"/>
      <c r="GP1500" s="51"/>
      <c r="GQ1500" s="57"/>
      <c r="GR1500" s="51"/>
      <c r="GS1500" s="51"/>
      <c r="GT1500" s="96"/>
      <c r="GU1500" s="96"/>
      <c r="GV1500" s="51"/>
      <c r="GW1500" s="51"/>
      <c r="GX1500" s="51"/>
      <c r="GY1500" s="51"/>
    </row>
    <row r="1501" spans="194:207" ht="12.75">
      <c r="GL1501" s="51"/>
      <c r="GM1501" s="51"/>
      <c r="GN1501" s="51"/>
      <c r="GO1501" s="51"/>
      <c r="GP1501" s="51"/>
      <c r="GQ1501" s="57"/>
      <c r="GR1501" s="51"/>
      <c r="GS1501" s="51"/>
      <c r="GT1501" s="96"/>
      <c r="GU1501" s="96"/>
      <c r="GV1501" s="51"/>
      <c r="GW1501" s="51"/>
      <c r="GX1501" s="51"/>
      <c r="GY1501" s="51"/>
    </row>
    <row r="1502" spans="194:207" ht="12.75">
      <c r="GL1502" s="51"/>
      <c r="GM1502" s="51"/>
      <c r="GN1502" s="51"/>
      <c r="GO1502" s="51"/>
      <c r="GP1502" s="51"/>
      <c r="GQ1502" s="57"/>
      <c r="GR1502" s="51"/>
      <c r="GS1502" s="51"/>
      <c r="GT1502" s="96"/>
      <c r="GU1502" s="96"/>
      <c r="GV1502" s="51"/>
      <c r="GW1502" s="51"/>
      <c r="GX1502" s="51"/>
      <c r="GY1502" s="51"/>
    </row>
    <row r="1503" spans="194:207" ht="12.75">
      <c r="GL1503" s="51"/>
      <c r="GM1503" s="51"/>
      <c r="GN1503" s="51"/>
      <c r="GO1503" s="51"/>
      <c r="GP1503" s="51"/>
      <c r="GQ1503" s="57"/>
      <c r="GR1503" s="51"/>
      <c r="GS1503" s="51"/>
      <c r="GT1503" s="96"/>
      <c r="GU1503" s="96"/>
      <c r="GV1503" s="51"/>
      <c r="GW1503" s="51"/>
      <c r="GX1503" s="51"/>
      <c r="GY1503" s="51"/>
    </row>
    <row r="1504" spans="194:207" ht="12.75">
      <c r="GL1504" s="51"/>
      <c r="GM1504" s="51"/>
      <c r="GN1504" s="51"/>
      <c r="GO1504" s="51"/>
      <c r="GP1504" s="51"/>
      <c r="GQ1504" s="57"/>
      <c r="GR1504" s="51"/>
      <c r="GS1504" s="51"/>
      <c r="GT1504" s="96"/>
      <c r="GU1504" s="96"/>
      <c r="GV1504" s="51"/>
      <c r="GW1504" s="51"/>
      <c r="GX1504" s="51"/>
      <c r="GY1504" s="51"/>
    </row>
    <row r="1505" spans="194:207" ht="12.75">
      <c r="GL1505" s="51"/>
      <c r="GM1505" s="51"/>
      <c r="GN1505" s="51"/>
      <c r="GO1505" s="51"/>
      <c r="GP1505" s="51"/>
      <c r="GQ1505" s="57"/>
      <c r="GR1505" s="51"/>
      <c r="GS1505" s="51"/>
      <c r="GT1505" s="96"/>
      <c r="GU1505" s="96"/>
      <c r="GV1505" s="51"/>
      <c r="GW1505" s="51"/>
      <c r="GX1505" s="51"/>
      <c r="GY1505" s="51"/>
    </row>
    <row r="1506" spans="194:207" ht="12.75">
      <c r="GL1506" s="51"/>
      <c r="GM1506" s="51"/>
      <c r="GN1506" s="51"/>
      <c r="GO1506" s="51"/>
      <c r="GP1506" s="51"/>
      <c r="GQ1506" s="57"/>
      <c r="GR1506" s="51"/>
      <c r="GS1506" s="51"/>
      <c r="GT1506" s="96"/>
      <c r="GU1506" s="96"/>
      <c r="GV1506" s="51"/>
      <c r="GW1506" s="51"/>
      <c r="GX1506" s="51"/>
      <c r="GY1506" s="51"/>
    </row>
    <row r="1507" spans="194:207" ht="12.75">
      <c r="GL1507" s="51"/>
      <c r="GM1507" s="51"/>
      <c r="GN1507" s="51"/>
      <c r="GO1507" s="51"/>
      <c r="GP1507" s="51"/>
      <c r="GQ1507" s="57"/>
      <c r="GR1507" s="51"/>
      <c r="GS1507" s="51"/>
      <c r="GT1507" s="96"/>
      <c r="GU1507" s="96"/>
      <c r="GV1507" s="51"/>
      <c r="GW1507" s="51"/>
      <c r="GX1507" s="51"/>
      <c r="GY1507" s="51"/>
    </row>
    <row r="1508" spans="194:207" ht="12.75">
      <c r="GL1508" s="51"/>
      <c r="GM1508" s="51"/>
      <c r="GN1508" s="51"/>
      <c r="GO1508" s="51"/>
      <c r="GP1508" s="51"/>
      <c r="GQ1508" s="57"/>
      <c r="GR1508" s="51"/>
      <c r="GS1508" s="51"/>
      <c r="GT1508" s="96"/>
      <c r="GU1508" s="96"/>
      <c r="GV1508" s="51"/>
      <c r="GW1508" s="51"/>
      <c r="GX1508" s="51"/>
      <c r="GY1508" s="51"/>
    </row>
    <row r="1509" spans="194:207" ht="12.75">
      <c r="GL1509" s="51"/>
      <c r="GM1509" s="51"/>
      <c r="GN1509" s="51"/>
      <c r="GO1509" s="51"/>
      <c r="GP1509" s="51"/>
      <c r="GQ1509" s="57"/>
      <c r="GR1509" s="51"/>
      <c r="GS1509" s="51"/>
      <c r="GT1509" s="96"/>
      <c r="GU1509" s="96"/>
      <c r="GV1509" s="51"/>
      <c r="GW1509" s="51"/>
      <c r="GX1509" s="51"/>
      <c r="GY1509" s="51"/>
    </row>
    <row r="1510" spans="194:207" ht="12.75">
      <c r="GL1510" s="51"/>
      <c r="GM1510" s="51"/>
      <c r="GN1510" s="51"/>
      <c r="GO1510" s="51"/>
      <c r="GP1510" s="51"/>
      <c r="GQ1510" s="57"/>
      <c r="GR1510" s="51"/>
      <c r="GS1510" s="51"/>
      <c r="GT1510" s="96"/>
      <c r="GU1510" s="96"/>
      <c r="GV1510" s="51"/>
      <c r="GW1510" s="51"/>
      <c r="GX1510" s="51"/>
      <c r="GY1510" s="51"/>
    </row>
    <row r="1511" spans="194:207" ht="12.75">
      <c r="GL1511" s="51"/>
      <c r="GM1511" s="51"/>
      <c r="GN1511" s="51"/>
      <c r="GO1511" s="51"/>
      <c r="GP1511" s="51"/>
      <c r="GQ1511" s="57"/>
      <c r="GR1511" s="51"/>
      <c r="GS1511" s="51"/>
      <c r="GT1511" s="96"/>
      <c r="GU1511" s="96"/>
      <c r="GV1511" s="51"/>
      <c r="GW1511" s="51"/>
      <c r="GX1511" s="51"/>
      <c r="GY1511" s="51"/>
    </row>
    <row r="1512" spans="194:207" ht="12.75">
      <c r="GL1512" s="51"/>
      <c r="GM1512" s="51"/>
      <c r="GN1512" s="51"/>
      <c r="GO1512" s="51"/>
      <c r="GP1512" s="51"/>
      <c r="GQ1512" s="57"/>
      <c r="GR1512" s="51"/>
      <c r="GS1512" s="51"/>
      <c r="GT1512" s="96"/>
      <c r="GU1512" s="96"/>
      <c r="GV1512" s="51"/>
      <c r="GW1512" s="51"/>
      <c r="GX1512" s="51"/>
      <c r="GY1512" s="51"/>
    </row>
    <row r="1513" spans="194:207" ht="12.75">
      <c r="GL1513" s="51"/>
      <c r="GM1513" s="51"/>
      <c r="GN1513" s="51"/>
      <c r="GO1513" s="51"/>
      <c r="GP1513" s="51"/>
      <c r="GQ1513" s="57"/>
      <c r="GR1513" s="51"/>
      <c r="GS1513" s="51"/>
      <c r="GT1513" s="96"/>
      <c r="GU1513" s="96"/>
      <c r="GV1513" s="51"/>
      <c r="GW1513" s="51"/>
      <c r="GX1513" s="51"/>
      <c r="GY1513" s="51"/>
    </row>
    <row r="1514" spans="194:207" ht="12.75">
      <c r="GL1514" s="51"/>
      <c r="GM1514" s="51"/>
      <c r="GN1514" s="51"/>
      <c r="GO1514" s="51"/>
      <c r="GP1514" s="51"/>
      <c r="GQ1514" s="57"/>
      <c r="GR1514" s="51"/>
      <c r="GS1514" s="51"/>
      <c r="GT1514" s="96"/>
      <c r="GU1514" s="96"/>
      <c r="GV1514" s="51"/>
      <c r="GW1514" s="51"/>
      <c r="GX1514" s="51"/>
      <c r="GY1514" s="51"/>
    </row>
    <row r="1515" spans="194:207" ht="12.75">
      <c r="GL1515" s="51"/>
      <c r="GM1515" s="51"/>
      <c r="GN1515" s="51"/>
      <c r="GO1515" s="51"/>
      <c r="GP1515" s="51"/>
      <c r="GQ1515" s="57"/>
      <c r="GR1515" s="51"/>
      <c r="GS1515" s="51"/>
      <c r="GT1515" s="96"/>
      <c r="GU1515" s="96"/>
      <c r="GV1515" s="51"/>
      <c r="GW1515" s="51"/>
      <c r="GX1515" s="51"/>
      <c r="GY1515" s="51"/>
    </row>
    <row r="1516" spans="194:207" ht="12.75">
      <c r="GL1516" s="51"/>
      <c r="GM1516" s="51"/>
      <c r="GN1516" s="51"/>
      <c r="GO1516" s="51"/>
      <c r="GP1516" s="51"/>
      <c r="GQ1516" s="57"/>
      <c r="GR1516" s="51"/>
      <c r="GS1516" s="51"/>
      <c r="GT1516" s="96"/>
      <c r="GU1516" s="96"/>
      <c r="GV1516" s="51"/>
      <c r="GW1516" s="51"/>
      <c r="GX1516" s="51"/>
      <c r="GY1516" s="51"/>
    </row>
    <row r="1517" spans="194:207" ht="12.75">
      <c r="GL1517" s="51"/>
      <c r="GM1517" s="51"/>
      <c r="GN1517" s="51"/>
      <c r="GO1517" s="51"/>
      <c r="GP1517" s="51"/>
      <c r="GQ1517" s="57"/>
      <c r="GR1517" s="51"/>
      <c r="GS1517" s="51"/>
      <c r="GT1517" s="96"/>
      <c r="GU1517" s="96"/>
      <c r="GV1517" s="51"/>
      <c r="GW1517" s="51"/>
      <c r="GX1517" s="51"/>
      <c r="GY1517" s="51"/>
    </row>
    <row r="1518" spans="194:207" ht="12.75">
      <c r="GL1518" s="51"/>
      <c r="GM1518" s="51"/>
      <c r="GN1518" s="51"/>
      <c r="GO1518" s="51"/>
      <c r="GP1518" s="51"/>
      <c r="GQ1518" s="57"/>
      <c r="GR1518" s="51"/>
      <c r="GS1518" s="51"/>
      <c r="GT1518" s="96"/>
      <c r="GU1518" s="96"/>
      <c r="GV1518" s="51"/>
      <c r="GW1518" s="51"/>
      <c r="GX1518" s="51"/>
      <c r="GY1518" s="51"/>
    </row>
    <row r="1519" spans="194:207" ht="12.75">
      <c r="GL1519" s="51"/>
      <c r="GM1519" s="51"/>
      <c r="GN1519" s="51"/>
      <c r="GO1519" s="51"/>
      <c r="GP1519" s="51"/>
      <c r="GQ1519" s="57"/>
      <c r="GR1519" s="51"/>
      <c r="GS1519" s="51"/>
      <c r="GT1519" s="96"/>
      <c r="GU1519" s="96"/>
      <c r="GV1519" s="51"/>
      <c r="GW1519" s="51"/>
      <c r="GX1519" s="51"/>
      <c r="GY1519" s="51"/>
    </row>
    <row r="1520" spans="194:207" ht="12.75">
      <c r="GL1520" s="51"/>
      <c r="GM1520" s="51"/>
      <c r="GN1520" s="51"/>
      <c r="GO1520" s="51"/>
      <c r="GP1520" s="51"/>
      <c r="GQ1520" s="57"/>
      <c r="GR1520" s="51"/>
      <c r="GS1520" s="51"/>
      <c r="GT1520" s="96"/>
      <c r="GU1520" s="96"/>
      <c r="GV1520" s="51"/>
      <c r="GW1520" s="51"/>
      <c r="GX1520" s="51"/>
      <c r="GY1520" s="51"/>
    </row>
    <row r="1521" spans="194:207" ht="12.75">
      <c r="GL1521" s="51"/>
      <c r="GM1521" s="51"/>
      <c r="GN1521" s="51"/>
      <c r="GO1521" s="51"/>
      <c r="GP1521" s="51"/>
      <c r="GQ1521" s="57"/>
      <c r="GR1521" s="51"/>
      <c r="GS1521" s="51"/>
      <c r="GT1521" s="96"/>
      <c r="GU1521" s="96"/>
      <c r="GV1521" s="51"/>
      <c r="GW1521" s="51"/>
      <c r="GX1521" s="51"/>
      <c r="GY1521" s="51"/>
    </row>
    <row r="1522" spans="194:207" ht="12.75">
      <c r="GL1522" s="51"/>
      <c r="GM1522" s="51"/>
      <c r="GN1522" s="51"/>
      <c r="GO1522" s="51"/>
      <c r="GP1522" s="51"/>
      <c r="GQ1522" s="57"/>
      <c r="GR1522" s="51"/>
      <c r="GS1522" s="51"/>
      <c r="GT1522" s="96"/>
      <c r="GU1522" s="96"/>
      <c r="GV1522" s="51"/>
      <c r="GW1522" s="51"/>
      <c r="GX1522" s="51"/>
      <c r="GY1522" s="51"/>
    </row>
    <row r="1523" spans="194:207" ht="12.75">
      <c r="GL1523" s="51"/>
      <c r="GM1523" s="51"/>
      <c r="GN1523" s="51"/>
      <c r="GO1523" s="51"/>
      <c r="GP1523" s="51"/>
      <c r="GQ1523" s="57"/>
      <c r="GR1523" s="51"/>
      <c r="GS1523" s="51"/>
      <c r="GT1523" s="96"/>
      <c r="GU1523" s="96"/>
      <c r="GV1523" s="51"/>
      <c r="GW1523" s="51"/>
      <c r="GX1523" s="51"/>
      <c r="GY1523" s="51"/>
    </row>
    <row r="1524" spans="194:207" ht="12.75">
      <c r="GL1524" s="51"/>
      <c r="GM1524" s="51"/>
      <c r="GN1524" s="51"/>
      <c r="GO1524" s="51"/>
      <c r="GP1524" s="51"/>
      <c r="GQ1524" s="57"/>
      <c r="GR1524" s="51"/>
      <c r="GS1524" s="51"/>
      <c r="GT1524" s="96"/>
      <c r="GU1524" s="96"/>
      <c r="GV1524" s="51"/>
      <c r="GW1524" s="51"/>
      <c r="GX1524" s="51"/>
      <c r="GY1524" s="51"/>
    </row>
    <row r="1525" spans="194:207" ht="12.75">
      <c r="GL1525" s="51"/>
      <c r="GM1525" s="51"/>
      <c r="GN1525" s="51"/>
      <c r="GO1525" s="51"/>
      <c r="GP1525" s="51"/>
      <c r="GQ1525" s="57"/>
      <c r="GR1525" s="51"/>
      <c r="GS1525" s="51"/>
      <c r="GT1525" s="96"/>
      <c r="GU1525" s="96"/>
      <c r="GV1525" s="51"/>
      <c r="GW1525" s="51"/>
      <c r="GX1525" s="51"/>
      <c r="GY1525" s="51"/>
    </row>
    <row r="1526" spans="194:207" ht="12.75">
      <c r="GL1526" s="51"/>
      <c r="GM1526" s="51"/>
      <c r="GN1526" s="51"/>
      <c r="GO1526" s="51"/>
      <c r="GP1526" s="51"/>
      <c r="GQ1526" s="57"/>
      <c r="GR1526" s="51"/>
      <c r="GS1526" s="51"/>
      <c r="GT1526" s="96"/>
      <c r="GU1526" s="96"/>
      <c r="GV1526" s="51"/>
      <c r="GW1526" s="51"/>
      <c r="GX1526" s="51"/>
      <c r="GY1526" s="51"/>
    </row>
    <row r="1527" spans="194:207" ht="12.75">
      <c r="GL1527" s="51"/>
      <c r="GM1527" s="51"/>
      <c r="GN1527" s="51"/>
      <c r="GO1527" s="51"/>
      <c r="GP1527" s="51"/>
      <c r="GQ1527" s="57"/>
      <c r="GR1527" s="51"/>
      <c r="GS1527" s="51"/>
      <c r="GT1527" s="96"/>
      <c r="GU1527" s="96"/>
      <c r="GV1527" s="51"/>
      <c r="GW1527" s="51"/>
      <c r="GX1527" s="51"/>
      <c r="GY1527" s="51"/>
    </row>
    <row r="1528" spans="194:207" ht="12.75">
      <c r="GL1528" s="51"/>
      <c r="GM1528" s="51"/>
      <c r="GN1528" s="51"/>
      <c r="GO1528" s="51"/>
      <c r="GP1528" s="51"/>
      <c r="GQ1528" s="57"/>
      <c r="GR1528" s="51"/>
      <c r="GS1528" s="51"/>
      <c r="GT1528" s="96"/>
      <c r="GU1528" s="96"/>
      <c r="GV1528" s="51"/>
      <c r="GW1528" s="51"/>
      <c r="GX1528" s="51"/>
      <c r="GY1528" s="51"/>
    </row>
    <row r="1529" spans="194:207" ht="12.75">
      <c r="GL1529" s="51"/>
      <c r="GM1529" s="51"/>
      <c r="GN1529" s="51"/>
      <c r="GO1529" s="51"/>
      <c r="GP1529" s="51"/>
      <c r="GQ1529" s="57"/>
      <c r="GR1529" s="51"/>
      <c r="GS1529" s="51"/>
      <c r="GT1529" s="96"/>
      <c r="GU1529" s="96"/>
      <c r="GV1529" s="51"/>
      <c r="GW1529" s="51"/>
      <c r="GX1529" s="51"/>
      <c r="GY1529" s="51"/>
    </row>
    <row r="1530" spans="194:207" ht="12.75">
      <c r="GL1530" s="51"/>
      <c r="GM1530" s="51"/>
      <c r="GN1530" s="51"/>
      <c r="GO1530" s="51"/>
      <c r="GP1530" s="51"/>
      <c r="GQ1530" s="57"/>
      <c r="GR1530" s="51"/>
      <c r="GS1530" s="51"/>
      <c r="GT1530" s="96"/>
      <c r="GU1530" s="96"/>
      <c r="GV1530" s="51"/>
      <c r="GW1530" s="51"/>
      <c r="GX1530" s="51"/>
      <c r="GY1530" s="51"/>
    </row>
    <row r="1531" spans="194:207" ht="12.75">
      <c r="GL1531" s="51"/>
      <c r="GM1531" s="51"/>
      <c r="GN1531" s="51"/>
      <c r="GO1531" s="51"/>
      <c r="GP1531" s="51"/>
      <c r="GQ1531" s="57"/>
      <c r="GR1531" s="51"/>
      <c r="GS1531" s="51"/>
      <c r="GT1531" s="96"/>
      <c r="GU1531" s="96"/>
      <c r="GV1531" s="51"/>
      <c r="GW1531" s="51"/>
      <c r="GX1531" s="51"/>
      <c r="GY1531" s="51"/>
    </row>
    <row r="1532" spans="194:207" ht="12.75">
      <c r="GL1532" s="51"/>
      <c r="GM1532" s="51"/>
      <c r="GN1532" s="51"/>
      <c r="GO1532" s="51"/>
      <c r="GP1532" s="51"/>
      <c r="GQ1532" s="57"/>
      <c r="GR1532" s="51"/>
      <c r="GS1532" s="51"/>
      <c r="GT1532" s="96"/>
      <c r="GU1532" s="96"/>
      <c r="GV1532" s="51"/>
      <c r="GW1532" s="51"/>
      <c r="GX1532" s="51"/>
      <c r="GY1532" s="51"/>
    </row>
    <row r="1533" spans="194:207" ht="12.75">
      <c r="GL1533" s="51"/>
      <c r="GM1533" s="51"/>
      <c r="GN1533" s="51"/>
      <c r="GO1533" s="51"/>
      <c r="GP1533" s="51"/>
      <c r="GQ1533" s="57"/>
      <c r="GR1533" s="51"/>
      <c r="GS1533" s="51"/>
      <c r="GT1533" s="96"/>
      <c r="GU1533" s="96"/>
      <c r="GV1533" s="51"/>
      <c r="GW1533" s="51"/>
      <c r="GX1533" s="51"/>
      <c r="GY1533" s="51"/>
    </row>
    <row r="1534" spans="194:207" ht="12.75">
      <c r="GL1534" s="51"/>
      <c r="GM1534" s="51"/>
      <c r="GN1534" s="51"/>
      <c r="GO1534" s="51"/>
      <c r="GP1534" s="51"/>
      <c r="GQ1534" s="57"/>
      <c r="GR1534" s="51"/>
      <c r="GS1534" s="51"/>
      <c r="GT1534" s="96"/>
      <c r="GU1534" s="96"/>
      <c r="GV1534" s="51"/>
      <c r="GW1534" s="51"/>
      <c r="GX1534" s="51"/>
      <c r="GY1534" s="51"/>
    </row>
    <row r="1535" spans="194:207" ht="12.75">
      <c r="GL1535" s="51"/>
      <c r="GM1535" s="51"/>
      <c r="GN1535" s="51"/>
      <c r="GO1535" s="51"/>
      <c r="GP1535" s="51"/>
      <c r="GQ1535" s="57"/>
      <c r="GR1535" s="51"/>
      <c r="GS1535" s="51"/>
      <c r="GT1535" s="96"/>
      <c r="GU1535" s="96"/>
      <c r="GV1535" s="51"/>
      <c r="GW1535" s="51"/>
      <c r="GX1535" s="51"/>
      <c r="GY1535" s="51"/>
    </row>
    <row r="1536" spans="194:207" ht="12.75">
      <c r="GL1536" s="51"/>
      <c r="GM1536" s="51"/>
      <c r="GN1536" s="51"/>
      <c r="GO1536" s="51"/>
      <c r="GP1536" s="51"/>
      <c r="GQ1536" s="57"/>
      <c r="GR1536" s="51"/>
      <c r="GS1536" s="51"/>
      <c r="GT1536" s="96"/>
      <c r="GU1536" s="96"/>
      <c r="GV1536" s="51"/>
      <c r="GW1536" s="51"/>
      <c r="GX1536" s="51"/>
      <c r="GY1536" s="51"/>
    </row>
    <row r="1537" spans="194:207" ht="12.75">
      <c r="GL1537" s="51"/>
      <c r="GM1537" s="51"/>
      <c r="GN1537" s="51"/>
      <c r="GO1537" s="51"/>
      <c r="GP1537" s="51"/>
      <c r="GQ1537" s="57"/>
      <c r="GR1537" s="51"/>
      <c r="GS1537" s="51"/>
      <c r="GT1537" s="96"/>
      <c r="GU1537" s="96"/>
      <c r="GV1537" s="51"/>
      <c r="GW1537" s="51"/>
      <c r="GX1537" s="51"/>
      <c r="GY1537" s="51"/>
    </row>
    <row r="1538" spans="194:207" ht="12.75">
      <c r="GL1538" s="51"/>
      <c r="GM1538" s="51"/>
      <c r="GN1538" s="51"/>
      <c r="GO1538" s="51"/>
      <c r="GP1538" s="51"/>
      <c r="GQ1538" s="57"/>
      <c r="GR1538" s="51"/>
      <c r="GS1538" s="51"/>
      <c r="GT1538" s="96"/>
      <c r="GU1538" s="96"/>
      <c r="GV1538" s="51"/>
      <c r="GW1538" s="51"/>
      <c r="GX1538" s="51"/>
      <c r="GY1538" s="51"/>
    </row>
    <row r="1539" spans="194:207" ht="12.75">
      <c r="GL1539" s="51"/>
      <c r="GM1539" s="51"/>
      <c r="GN1539" s="51"/>
      <c r="GO1539" s="51"/>
      <c r="GP1539" s="51"/>
      <c r="GQ1539" s="57"/>
      <c r="GR1539" s="51"/>
      <c r="GS1539" s="51"/>
      <c r="GT1539" s="96"/>
      <c r="GU1539" s="96"/>
      <c r="GV1539" s="51"/>
      <c r="GW1539" s="51"/>
      <c r="GX1539" s="51"/>
      <c r="GY1539" s="51"/>
    </row>
    <row r="1540" spans="194:207" ht="12.75">
      <c r="GL1540" s="51"/>
      <c r="GM1540" s="51"/>
      <c r="GN1540" s="51"/>
      <c r="GO1540" s="51"/>
      <c r="GP1540" s="51"/>
      <c r="GQ1540" s="57"/>
      <c r="GR1540" s="51"/>
      <c r="GS1540" s="51"/>
      <c r="GT1540" s="96"/>
      <c r="GU1540" s="96"/>
      <c r="GV1540" s="51"/>
      <c r="GW1540" s="51"/>
      <c r="GX1540" s="51"/>
      <c r="GY1540" s="51"/>
    </row>
    <row r="1541" spans="194:207" ht="12.75">
      <c r="GL1541" s="51"/>
      <c r="GM1541" s="51"/>
      <c r="GN1541" s="51"/>
      <c r="GO1541" s="51"/>
      <c r="GP1541" s="51"/>
      <c r="GQ1541" s="57"/>
      <c r="GR1541" s="51"/>
      <c r="GS1541" s="51"/>
      <c r="GT1541" s="96"/>
      <c r="GU1541" s="96"/>
      <c r="GV1541" s="51"/>
      <c r="GW1541" s="51"/>
      <c r="GX1541" s="51"/>
      <c r="GY1541" s="51"/>
    </row>
    <row r="1542" spans="194:207" ht="12.75">
      <c r="GL1542" s="51"/>
      <c r="GM1542" s="51"/>
      <c r="GN1542" s="51"/>
      <c r="GO1542" s="51"/>
      <c r="GP1542" s="51"/>
      <c r="GQ1542" s="57"/>
      <c r="GR1542" s="51"/>
      <c r="GS1542" s="51"/>
      <c r="GT1542" s="96"/>
      <c r="GU1542" s="96"/>
      <c r="GV1542" s="51"/>
      <c r="GW1542" s="51"/>
      <c r="GX1542" s="51"/>
      <c r="GY1542" s="51"/>
    </row>
    <row r="1543" spans="194:207" ht="12.75">
      <c r="GL1543" s="51"/>
      <c r="GM1543" s="51"/>
      <c r="GN1543" s="51"/>
      <c r="GO1543" s="51"/>
      <c r="GP1543" s="51"/>
      <c r="GQ1543" s="57"/>
      <c r="GR1543" s="51"/>
      <c r="GS1543" s="51"/>
      <c r="GT1543" s="96"/>
      <c r="GU1543" s="96"/>
      <c r="GV1543" s="51"/>
      <c r="GW1543" s="51"/>
      <c r="GX1543" s="51"/>
      <c r="GY1543" s="51"/>
    </row>
    <row r="1544" spans="194:207" ht="12.75">
      <c r="GL1544" s="51"/>
      <c r="GM1544" s="51"/>
      <c r="GN1544" s="51"/>
      <c r="GO1544" s="51"/>
      <c r="GP1544" s="51"/>
      <c r="GQ1544" s="57"/>
      <c r="GR1544" s="51"/>
      <c r="GS1544" s="51"/>
      <c r="GT1544" s="96"/>
      <c r="GU1544" s="96"/>
      <c r="GV1544" s="51"/>
      <c r="GW1544" s="51"/>
      <c r="GX1544" s="51"/>
      <c r="GY1544" s="51"/>
    </row>
    <row r="1545" spans="194:207" ht="12.75">
      <c r="GL1545" s="51"/>
      <c r="GM1545" s="51"/>
      <c r="GN1545" s="51"/>
      <c r="GO1545" s="51"/>
      <c r="GP1545" s="51"/>
      <c r="GQ1545" s="57"/>
      <c r="GR1545" s="51"/>
      <c r="GS1545" s="51"/>
      <c r="GT1545" s="96"/>
      <c r="GU1545" s="96"/>
      <c r="GV1545" s="51"/>
      <c r="GW1545" s="51"/>
      <c r="GX1545" s="51"/>
      <c r="GY1545" s="51"/>
    </row>
    <row r="1546" spans="194:207" ht="12.75">
      <c r="GL1546" s="51"/>
      <c r="GM1546" s="51"/>
      <c r="GN1546" s="51"/>
      <c r="GO1546" s="51"/>
      <c r="GP1546" s="51"/>
      <c r="GQ1546" s="57"/>
      <c r="GR1546" s="51"/>
      <c r="GS1546" s="51"/>
      <c r="GT1546" s="96"/>
      <c r="GU1546" s="96"/>
      <c r="GV1546" s="51"/>
      <c r="GW1546" s="51"/>
      <c r="GX1546" s="51"/>
      <c r="GY1546" s="51"/>
    </row>
    <row r="1547" spans="194:207" ht="12.75">
      <c r="GL1547" s="51"/>
      <c r="GM1547" s="51"/>
      <c r="GN1547" s="51"/>
      <c r="GO1547" s="51"/>
      <c r="GP1547" s="51"/>
      <c r="GQ1547" s="57"/>
      <c r="GR1547" s="51"/>
      <c r="GS1547" s="51"/>
      <c r="GT1547" s="96"/>
      <c r="GU1547" s="96"/>
      <c r="GV1547" s="51"/>
      <c r="GW1547" s="51"/>
      <c r="GX1547" s="51"/>
      <c r="GY1547" s="51"/>
    </row>
    <row r="1548" spans="194:207" ht="12.75">
      <c r="GL1548" s="51"/>
      <c r="GM1548" s="51"/>
      <c r="GN1548" s="51"/>
      <c r="GO1548" s="51"/>
      <c r="GP1548" s="51"/>
      <c r="GQ1548" s="57"/>
      <c r="GR1548" s="51"/>
      <c r="GS1548" s="51"/>
      <c r="GT1548" s="96"/>
      <c r="GU1548" s="96"/>
      <c r="GV1548" s="51"/>
      <c r="GW1548" s="51"/>
      <c r="GX1548" s="51"/>
      <c r="GY1548" s="51"/>
    </row>
    <row r="1549" spans="194:207" ht="12.75">
      <c r="GL1549" s="51"/>
      <c r="GM1549" s="51"/>
      <c r="GN1549" s="51"/>
      <c r="GO1549" s="51"/>
      <c r="GP1549" s="51"/>
      <c r="GQ1549" s="57"/>
      <c r="GR1549" s="51"/>
      <c r="GS1549" s="51"/>
      <c r="GT1549" s="96"/>
      <c r="GU1549" s="96"/>
      <c r="GV1549" s="51"/>
      <c r="GW1549" s="51"/>
      <c r="GX1549" s="51"/>
      <c r="GY1549" s="51"/>
    </row>
    <row r="1550" spans="194:207" ht="12.75">
      <c r="GL1550" s="51"/>
      <c r="GM1550" s="51"/>
      <c r="GN1550" s="51"/>
      <c r="GO1550" s="51"/>
      <c r="GP1550" s="51"/>
      <c r="GQ1550" s="57"/>
      <c r="GR1550" s="51"/>
      <c r="GS1550" s="51"/>
      <c r="GT1550" s="96"/>
      <c r="GU1550" s="96"/>
      <c r="GV1550" s="51"/>
      <c r="GW1550" s="51"/>
      <c r="GX1550" s="51"/>
      <c r="GY1550" s="51"/>
    </row>
    <row r="1551" spans="194:207" ht="12.75">
      <c r="GL1551" s="51"/>
      <c r="GM1551" s="51"/>
      <c r="GN1551" s="51"/>
      <c r="GO1551" s="51"/>
      <c r="GP1551" s="51"/>
      <c r="GQ1551" s="57"/>
      <c r="GR1551" s="51"/>
      <c r="GS1551" s="51"/>
      <c r="GT1551" s="96"/>
      <c r="GU1551" s="96"/>
      <c r="GV1551" s="51"/>
      <c r="GW1551" s="51"/>
      <c r="GX1551" s="51"/>
      <c r="GY1551" s="51"/>
    </row>
    <row r="1552" spans="194:207" ht="12.75">
      <c r="GL1552" s="51"/>
      <c r="GM1552" s="51"/>
      <c r="GN1552" s="51"/>
      <c r="GO1552" s="51"/>
      <c r="GP1552" s="51"/>
      <c r="GQ1552" s="57"/>
      <c r="GR1552" s="51"/>
      <c r="GS1552" s="51"/>
      <c r="GT1552" s="96"/>
      <c r="GU1552" s="96"/>
      <c r="GV1552" s="51"/>
      <c r="GW1552" s="51"/>
      <c r="GX1552" s="51"/>
      <c r="GY1552" s="51"/>
    </row>
    <row r="1553" spans="194:207" ht="12.75">
      <c r="GL1553" s="51"/>
      <c r="GM1553" s="51"/>
      <c r="GN1553" s="51"/>
      <c r="GO1553" s="51"/>
      <c r="GP1553" s="51"/>
      <c r="GQ1553" s="57"/>
      <c r="GR1553" s="51"/>
      <c r="GS1553" s="51"/>
      <c r="GT1553" s="96"/>
      <c r="GU1553" s="96"/>
      <c r="GV1553" s="51"/>
      <c r="GW1553" s="51"/>
      <c r="GX1553" s="51"/>
      <c r="GY1553" s="51"/>
    </row>
    <row r="1554" spans="194:207" ht="12.75">
      <c r="GL1554" s="51"/>
      <c r="GM1554" s="51"/>
      <c r="GN1554" s="51"/>
      <c r="GO1554" s="51"/>
      <c r="GP1554" s="51"/>
      <c r="GQ1554" s="57"/>
      <c r="GR1554" s="51"/>
      <c r="GS1554" s="51"/>
      <c r="GT1554" s="96"/>
      <c r="GU1554" s="96"/>
      <c r="GV1554" s="51"/>
      <c r="GW1554" s="51"/>
      <c r="GX1554" s="51"/>
      <c r="GY1554" s="51"/>
    </row>
    <row r="1555" spans="194:207" ht="12.75">
      <c r="GL1555" s="51"/>
      <c r="GM1555" s="51"/>
      <c r="GN1555" s="51"/>
      <c r="GO1555" s="51"/>
      <c r="GP1555" s="51"/>
      <c r="GQ1555" s="57"/>
      <c r="GR1555" s="51"/>
      <c r="GS1555" s="51"/>
      <c r="GT1555" s="96"/>
      <c r="GU1555" s="96"/>
      <c r="GV1555" s="51"/>
      <c r="GW1555" s="51"/>
      <c r="GX1555" s="51"/>
      <c r="GY1555" s="51"/>
    </row>
    <row r="1556" spans="194:207" ht="12.75">
      <c r="GL1556" s="51"/>
      <c r="GM1556" s="51"/>
      <c r="GN1556" s="51"/>
      <c r="GO1556" s="51"/>
      <c r="GP1556" s="51"/>
      <c r="GQ1556" s="57"/>
      <c r="GR1556" s="51"/>
      <c r="GS1556" s="51"/>
      <c r="GT1556" s="96"/>
      <c r="GU1556" s="96"/>
      <c r="GV1556" s="51"/>
      <c r="GW1556" s="51"/>
      <c r="GX1556" s="51"/>
      <c r="GY1556" s="51"/>
    </row>
    <row r="1557" spans="194:207" ht="12.75">
      <c r="GL1557" s="51"/>
      <c r="GM1557" s="51"/>
      <c r="GN1557" s="51"/>
      <c r="GO1557" s="51"/>
      <c r="GP1557" s="51"/>
      <c r="GQ1557" s="57"/>
      <c r="GR1557" s="51"/>
      <c r="GS1557" s="51"/>
      <c r="GT1557" s="96"/>
      <c r="GU1557" s="96"/>
      <c r="GV1557" s="51"/>
      <c r="GW1557" s="51"/>
      <c r="GX1557" s="51"/>
      <c r="GY1557" s="51"/>
    </row>
    <row r="1558" spans="194:207" ht="12.75">
      <c r="GL1558" s="51"/>
      <c r="GM1558" s="51"/>
      <c r="GN1558" s="51"/>
      <c r="GO1558" s="51"/>
      <c r="GP1558" s="51"/>
      <c r="GQ1558" s="57"/>
      <c r="GR1558" s="51"/>
      <c r="GS1558" s="51"/>
      <c r="GT1558" s="96"/>
      <c r="GU1558" s="96"/>
      <c r="GV1558" s="51"/>
      <c r="GW1558" s="51"/>
      <c r="GX1558" s="51"/>
      <c r="GY1558" s="51"/>
    </row>
    <row r="1559" spans="194:207" ht="12.75">
      <c r="GL1559" s="51"/>
      <c r="GM1559" s="51"/>
      <c r="GN1559" s="51"/>
      <c r="GO1559" s="51"/>
      <c r="GP1559" s="51"/>
      <c r="GQ1559" s="57"/>
      <c r="GR1559" s="51"/>
      <c r="GS1559" s="51"/>
      <c r="GT1559" s="96"/>
      <c r="GU1559" s="96"/>
      <c r="GV1559" s="51"/>
      <c r="GW1559" s="51"/>
      <c r="GX1559" s="51"/>
      <c r="GY1559" s="51"/>
    </row>
    <row r="1560" spans="194:207" ht="12.75">
      <c r="GL1560" s="51"/>
      <c r="GM1560" s="51"/>
      <c r="GN1560" s="51"/>
      <c r="GO1560" s="51"/>
      <c r="GP1560" s="51"/>
      <c r="GQ1560" s="57"/>
      <c r="GR1560" s="51"/>
      <c r="GS1560" s="51"/>
      <c r="GT1560" s="96"/>
      <c r="GU1560" s="96"/>
      <c r="GV1560" s="51"/>
      <c r="GW1560" s="51"/>
      <c r="GX1560" s="51"/>
      <c r="GY1560" s="51"/>
    </row>
    <row r="1561" spans="194:207" ht="12.75">
      <c r="GL1561" s="51"/>
      <c r="GM1561" s="51"/>
      <c r="GN1561" s="51"/>
      <c r="GO1561" s="51"/>
      <c r="GP1561" s="51"/>
      <c r="GQ1561" s="57"/>
      <c r="GR1561" s="51"/>
      <c r="GS1561" s="51"/>
      <c r="GT1561" s="96"/>
      <c r="GU1561" s="96"/>
      <c r="GV1561" s="51"/>
      <c r="GW1561" s="51"/>
      <c r="GX1561" s="51"/>
      <c r="GY1561" s="51"/>
    </row>
    <row r="1562" spans="194:207" ht="12.75">
      <c r="GL1562" s="51"/>
      <c r="GM1562" s="51"/>
      <c r="GN1562" s="51"/>
      <c r="GO1562" s="51"/>
      <c r="GP1562" s="51"/>
      <c r="GQ1562" s="57"/>
      <c r="GR1562" s="51"/>
      <c r="GS1562" s="51"/>
      <c r="GT1562" s="96"/>
      <c r="GU1562" s="96"/>
      <c r="GV1562" s="51"/>
      <c r="GW1562" s="51"/>
      <c r="GX1562" s="51"/>
      <c r="GY1562" s="51"/>
    </row>
    <row r="1563" spans="194:207" ht="12.75">
      <c r="GL1563" s="51"/>
      <c r="GM1563" s="51"/>
      <c r="GN1563" s="51"/>
      <c r="GO1563" s="51"/>
      <c r="GP1563" s="51"/>
      <c r="GQ1563" s="57"/>
      <c r="GR1563" s="51"/>
      <c r="GS1563" s="51"/>
      <c r="GT1563" s="96"/>
      <c r="GU1563" s="96"/>
      <c r="GV1563" s="51"/>
      <c r="GW1563" s="51"/>
      <c r="GX1563" s="51"/>
      <c r="GY1563" s="51"/>
    </row>
    <row r="1564" spans="194:207" ht="12.75">
      <c r="GL1564" s="51"/>
      <c r="GM1564" s="51"/>
      <c r="GN1564" s="51"/>
      <c r="GO1564" s="51"/>
      <c r="GP1564" s="51"/>
      <c r="GQ1564" s="57"/>
      <c r="GR1564" s="51"/>
      <c r="GS1564" s="51"/>
      <c r="GT1564" s="96"/>
      <c r="GU1564" s="96"/>
      <c r="GV1564" s="51"/>
      <c r="GW1564" s="51"/>
      <c r="GX1564" s="51"/>
      <c r="GY1564" s="51"/>
    </row>
    <row r="1565" spans="194:207" ht="12.75">
      <c r="GL1565" s="51"/>
      <c r="GM1565" s="51"/>
      <c r="GN1565" s="51"/>
      <c r="GO1565" s="51"/>
      <c r="GP1565" s="51"/>
      <c r="GQ1565" s="57"/>
      <c r="GR1565" s="51"/>
      <c r="GS1565" s="51"/>
      <c r="GT1565" s="96"/>
      <c r="GU1565" s="96"/>
      <c r="GV1565" s="51"/>
      <c r="GW1565" s="51"/>
      <c r="GX1565" s="51"/>
      <c r="GY1565" s="51"/>
    </row>
    <row r="1566" spans="194:207" ht="12.75">
      <c r="GL1566" s="51"/>
      <c r="GM1566" s="51"/>
      <c r="GN1566" s="51"/>
      <c r="GO1566" s="51"/>
      <c r="GP1566" s="51"/>
      <c r="GQ1566" s="57"/>
      <c r="GR1566" s="51"/>
      <c r="GS1566" s="51"/>
      <c r="GT1566" s="96"/>
      <c r="GU1566" s="96"/>
      <c r="GV1566" s="51"/>
      <c r="GW1566" s="51"/>
      <c r="GX1566" s="51"/>
      <c r="GY1566" s="51"/>
    </row>
    <row r="1567" spans="194:207" ht="12.75">
      <c r="GL1567" s="51"/>
      <c r="GM1567" s="51"/>
      <c r="GN1567" s="51"/>
      <c r="GO1567" s="51"/>
      <c r="GP1567" s="51"/>
      <c r="GQ1567" s="57"/>
      <c r="GR1567" s="51"/>
      <c r="GS1567" s="51"/>
      <c r="GT1567" s="96"/>
      <c r="GU1567" s="96"/>
      <c r="GV1567" s="51"/>
      <c r="GW1567" s="51"/>
      <c r="GX1567" s="51"/>
      <c r="GY1567" s="51"/>
    </row>
    <row r="1568" spans="194:207" ht="12.75">
      <c r="GL1568" s="51"/>
      <c r="GM1568" s="51"/>
      <c r="GN1568" s="51"/>
      <c r="GO1568" s="51"/>
      <c r="GP1568" s="51"/>
      <c r="GQ1568" s="57"/>
      <c r="GR1568" s="51"/>
      <c r="GS1568" s="51"/>
      <c r="GT1568" s="96"/>
      <c r="GU1568" s="96"/>
      <c r="GV1568" s="51"/>
      <c r="GW1568" s="51"/>
      <c r="GX1568" s="51"/>
      <c r="GY1568" s="51"/>
    </row>
    <row r="1569" spans="194:207" ht="12.75">
      <c r="GL1569" s="51"/>
      <c r="GM1569" s="51"/>
      <c r="GN1569" s="51"/>
      <c r="GO1569" s="51"/>
      <c r="GP1569" s="51"/>
      <c r="GQ1569" s="57"/>
      <c r="GR1569" s="51"/>
      <c r="GS1569" s="51"/>
      <c r="GT1569" s="96"/>
      <c r="GU1569" s="96"/>
      <c r="GV1569" s="51"/>
      <c r="GW1569" s="51"/>
      <c r="GX1569" s="51"/>
      <c r="GY1569" s="51"/>
    </row>
    <row r="1570" spans="194:207" ht="12.75">
      <c r="GL1570" s="51"/>
      <c r="GM1570" s="51"/>
      <c r="GN1570" s="51"/>
      <c r="GO1570" s="51"/>
      <c r="GP1570" s="51"/>
      <c r="GQ1570" s="57"/>
      <c r="GR1570" s="51"/>
      <c r="GS1570" s="51"/>
      <c r="GT1570" s="96"/>
      <c r="GU1570" s="96"/>
      <c r="GV1570" s="51"/>
      <c r="GW1570" s="51"/>
      <c r="GX1570" s="51"/>
      <c r="GY1570" s="51"/>
    </row>
    <row r="1571" spans="194:207" ht="12.75">
      <c r="GL1571" s="51"/>
      <c r="GM1571" s="51"/>
      <c r="GN1571" s="51"/>
      <c r="GO1571" s="51"/>
      <c r="GP1571" s="51"/>
      <c r="GQ1571" s="57"/>
      <c r="GR1571" s="51"/>
      <c r="GS1571" s="51"/>
      <c r="GT1571" s="96"/>
      <c r="GU1571" s="96"/>
      <c r="GV1571" s="51"/>
      <c r="GW1571" s="51"/>
      <c r="GX1571" s="51"/>
      <c r="GY1571" s="51"/>
    </row>
    <row r="1572" spans="194:207" ht="12.75">
      <c r="GL1572" s="51"/>
      <c r="GM1572" s="51"/>
      <c r="GN1572" s="51"/>
      <c r="GO1572" s="51"/>
      <c r="GP1572" s="51"/>
      <c r="GQ1572" s="57"/>
      <c r="GR1572" s="51"/>
      <c r="GS1572" s="51"/>
      <c r="GT1572" s="96"/>
      <c r="GU1572" s="96"/>
      <c r="GV1572" s="51"/>
      <c r="GW1572" s="51"/>
      <c r="GX1572" s="51"/>
      <c r="GY1572" s="51"/>
    </row>
    <row r="1573" spans="194:207" ht="12.75">
      <c r="GL1573" s="51"/>
      <c r="GM1573" s="51"/>
      <c r="GN1573" s="51"/>
      <c r="GO1573" s="51"/>
      <c r="GP1573" s="51"/>
      <c r="GQ1573" s="57"/>
      <c r="GR1573" s="51"/>
      <c r="GS1573" s="51"/>
      <c r="GT1573" s="96"/>
      <c r="GU1573" s="96"/>
      <c r="GV1573" s="51"/>
      <c r="GW1573" s="51"/>
      <c r="GX1573" s="51"/>
      <c r="GY1573" s="51"/>
    </row>
    <row r="1574" spans="194:207" ht="12.75">
      <c r="GL1574" s="51"/>
      <c r="GM1574" s="51"/>
      <c r="GN1574" s="51"/>
      <c r="GO1574" s="51"/>
      <c r="GP1574" s="51"/>
      <c r="GQ1574" s="57"/>
      <c r="GR1574" s="51"/>
      <c r="GS1574" s="51"/>
      <c r="GT1574" s="96"/>
      <c r="GU1574" s="96"/>
      <c r="GV1574" s="51"/>
      <c r="GW1574" s="51"/>
      <c r="GX1574" s="51"/>
      <c r="GY1574" s="51"/>
    </row>
    <row r="1575" spans="194:207" ht="12.75">
      <c r="GL1575" s="51"/>
      <c r="GM1575" s="51"/>
      <c r="GN1575" s="51"/>
      <c r="GO1575" s="51"/>
      <c r="GP1575" s="51"/>
      <c r="GQ1575" s="57"/>
      <c r="GR1575" s="51"/>
      <c r="GS1575" s="51"/>
      <c r="GT1575" s="96"/>
      <c r="GU1575" s="96"/>
      <c r="GV1575" s="51"/>
      <c r="GW1575" s="51"/>
      <c r="GX1575" s="51"/>
      <c r="GY1575" s="51"/>
    </row>
    <row r="1576" spans="194:207" ht="12.75">
      <c r="GL1576" s="51"/>
      <c r="GM1576" s="51"/>
      <c r="GN1576" s="51"/>
      <c r="GO1576" s="51"/>
      <c r="GP1576" s="51"/>
      <c r="GQ1576" s="57"/>
      <c r="GR1576" s="51"/>
      <c r="GS1576" s="51"/>
      <c r="GT1576" s="96"/>
      <c r="GU1576" s="96"/>
      <c r="GV1576" s="51"/>
      <c r="GW1576" s="51"/>
      <c r="GX1576" s="51"/>
      <c r="GY1576" s="51"/>
    </row>
    <row r="1577" spans="194:207" ht="12.75">
      <c r="GL1577" s="51"/>
      <c r="GM1577" s="51"/>
      <c r="GN1577" s="51"/>
      <c r="GO1577" s="51"/>
      <c r="GP1577" s="51"/>
      <c r="GQ1577" s="57"/>
      <c r="GR1577" s="51"/>
      <c r="GS1577" s="51"/>
      <c r="GT1577" s="96"/>
      <c r="GU1577" s="96"/>
      <c r="GV1577" s="51"/>
      <c r="GW1577" s="51"/>
      <c r="GX1577" s="51"/>
      <c r="GY1577" s="51"/>
    </row>
    <row r="1578" spans="194:207" ht="12.75">
      <c r="GL1578" s="51"/>
      <c r="GM1578" s="51"/>
      <c r="GN1578" s="51"/>
      <c r="GO1578" s="51"/>
      <c r="GP1578" s="51"/>
      <c r="GQ1578" s="57"/>
      <c r="GR1578" s="51"/>
      <c r="GS1578" s="51"/>
      <c r="GT1578" s="96"/>
      <c r="GU1578" s="96"/>
      <c r="GV1578" s="51"/>
      <c r="GW1578" s="51"/>
      <c r="GX1578" s="51"/>
      <c r="GY1578" s="51"/>
    </row>
    <row r="1579" spans="194:207" ht="12.75">
      <c r="GL1579" s="51"/>
      <c r="GM1579" s="51"/>
      <c r="GN1579" s="51"/>
      <c r="GO1579" s="51"/>
      <c r="GP1579" s="51"/>
      <c r="GQ1579" s="57"/>
      <c r="GR1579" s="51"/>
      <c r="GS1579" s="51"/>
      <c r="GT1579" s="96"/>
      <c r="GU1579" s="96"/>
      <c r="GV1579" s="51"/>
      <c r="GW1579" s="51"/>
      <c r="GX1579" s="51"/>
      <c r="GY1579" s="51"/>
    </row>
    <row r="1580" spans="194:207" ht="12.75">
      <c r="GL1580" s="51"/>
      <c r="GM1580" s="51"/>
      <c r="GN1580" s="51"/>
      <c r="GO1580" s="51"/>
      <c r="GP1580" s="51"/>
      <c r="GQ1580" s="57"/>
      <c r="GR1580" s="51"/>
      <c r="GS1580" s="51"/>
      <c r="GT1580" s="96"/>
      <c r="GU1580" s="96"/>
      <c r="GV1580" s="51"/>
      <c r="GW1580" s="51"/>
      <c r="GX1580" s="51"/>
      <c r="GY1580" s="51"/>
    </row>
    <row r="1581" spans="194:207" ht="12.75">
      <c r="GL1581" s="51"/>
      <c r="GM1581" s="51"/>
      <c r="GN1581" s="51"/>
      <c r="GO1581" s="51"/>
      <c r="GP1581" s="51"/>
      <c r="GQ1581" s="57"/>
      <c r="GR1581" s="51"/>
      <c r="GS1581" s="51"/>
      <c r="GT1581" s="96"/>
      <c r="GU1581" s="96"/>
      <c r="GV1581" s="51"/>
      <c r="GW1581" s="51"/>
      <c r="GX1581" s="51"/>
      <c r="GY1581" s="51"/>
    </row>
    <row r="1582" spans="194:207" ht="12.75">
      <c r="GL1582" s="51"/>
      <c r="GM1582" s="51"/>
      <c r="GN1582" s="51"/>
      <c r="GO1582" s="51"/>
      <c r="GP1582" s="51"/>
      <c r="GQ1582" s="57"/>
      <c r="GR1582" s="51"/>
      <c r="GS1582" s="51"/>
      <c r="GT1582" s="96"/>
      <c r="GU1582" s="96"/>
      <c r="GV1582" s="51"/>
      <c r="GW1582" s="51"/>
      <c r="GX1582" s="51"/>
      <c r="GY1582" s="51"/>
    </row>
    <row r="1583" spans="194:207" ht="12.75">
      <c r="GL1583" s="51"/>
      <c r="GM1583" s="51"/>
      <c r="GN1583" s="51"/>
      <c r="GO1583" s="51"/>
      <c r="GP1583" s="51"/>
      <c r="GQ1583" s="57"/>
      <c r="GR1583" s="51"/>
      <c r="GS1583" s="51"/>
      <c r="GT1583" s="96"/>
      <c r="GU1583" s="96"/>
      <c r="GV1583" s="51"/>
      <c r="GW1583" s="51"/>
      <c r="GX1583" s="51"/>
      <c r="GY1583" s="51"/>
    </row>
    <row r="1584" spans="194:207" ht="12.75">
      <c r="GL1584" s="51"/>
      <c r="GM1584" s="51"/>
      <c r="GN1584" s="51"/>
      <c r="GO1584" s="51"/>
      <c r="GP1584" s="51"/>
      <c r="GQ1584" s="57"/>
      <c r="GR1584" s="51"/>
      <c r="GS1584" s="51"/>
      <c r="GT1584" s="96"/>
      <c r="GU1584" s="96"/>
      <c r="GV1584" s="51"/>
      <c r="GW1584" s="51"/>
      <c r="GX1584" s="51"/>
      <c r="GY1584" s="51"/>
    </row>
    <row r="1585" spans="194:207" ht="12.75">
      <c r="GL1585" s="51"/>
      <c r="GM1585" s="51"/>
      <c r="GN1585" s="51"/>
      <c r="GO1585" s="51"/>
      <c r="GP1585" s="51"/>
      <c r="GQ1585" s="57"/>
      <c r="GR1585" s="51"/>
      <c r="GS1585" s="51"/>
      <c r="GT1585" s="96"/>
      <c r="GU1585" s="96"/>
      <c r="GV1585" s="51"/>
      <c r="GW1585" s="51"/>
      <c r="GX1585" s="51"/>
      <c r="GY1585" s="51"/>
    </row>
    <row r="1586" spans="194:207" ht="12.75">
      <c r="GL1586" s="51"/>
      <c r="GM1586" s="51"/>
      <c r="GN1586" s="51"/>
      <c r="GO1586" s="51"/>
      <c r="GP1586" s="51"/>
      <c r="GQ1586" s="57"/>
      <c r="GR1586" s="51"/>
      <c r="GS1586" s="51"/>
      <c r="GT1586" s="96"/>
      <c r="GU1586" s="96"/>
      <c r="GV1586" s="51"/>
      <c r="GW1586" s="51"/>
      <c r="GX1586" s="51"/>
      <c r="GY1586" s="51"/>
    </row>
    <row r="1587" spans="194:207" ht="12.75">
      <c r="GL1587" s="51"/>
      <c r="GM1587" s="51"/>
      <c r="GN1587" s="51"/>
      <c r="GO1587" s="51"/>
      <c r="GP1587" s="51"/>
      <c r="GQ1587" s="57"/>
      <c r="GR1587" s="51"/>
      <c r="GS1587" s="51"/>
      <c r="GT1587" s="96"/>
      <c r="GU1587" s="96"/>
      <c r="GV1587" s="51"/>
      <c r="GW1587" s="51"/>
      <c r="GX1587" s="51"/>
      <c r="GY1587" s="51"/>
    </row>
    <row r="1588" spans="194:207" ht="12.75">
      <c r="GL1588" s="51"/>
      <c r="GM1588" s="51"/>
      <c r="GN1588" s="51"/>
      <c r="GO1588" s="51"/>
      <c r="GP1588" s="51"/>
      <c r="GQ1588" s="57"/>
      <c r="GR1588" s="51"/>
      <c r="GS1588" s="51"/>
      <c r="GT1588" s="96"/>
      <c r="GU1588" s="96"/>
      <c r="GV1588" s="51"/>
      <c r="GW1588" s="51"/>
      <c r="GX1588" s="51"/>
      <c r="GY1588" s="51"/>
    </row>
    <row r="1589" spans="194:207" ht="12.75">
      <c r="GL1589" s="51"/>
      <c r="GM1589" s="51"/>
      <c r="GN1589" s="51"/>
      <c r="GO1589" s="51"/>
      <c r="GP1589" s="51"/>
      <c r="GQ1589" s="57"/>
      <c r="GR1589" s="51"/>
      <c r="GS1589" s="51"/>
      <c r="GT1589" s="96"/>
      <c r="GU1589" s="96"/>
      <c r="GV1589" s="51"/>
      <c r="GW1589" s="51"/>
      <c r="GX1589" s="51"/>
      <c r="GY1589" s="51"/>
    </row>
    <row r="1590" spans="194:207" ht="12.75">
      <c r="GL1590" s="51"/>
      <c r="GM1590" s="51"/>
      <c r="GN1590" s="51"/>
      <c r="GO1590" s="51"/>
      <c r="GP1590" s="51"/>
      <c r="GQ1590" s="57"/>
      <c r="GR1590" s="51"/>
      <c r="GS1590" s="51"/>
      <c r="GT1590" s="96"/>
      <c r="GU1590" s="96"/>
      <c r="GV1590" s="51"/>
      <c r="GW1590" s="51"/>
      <c r="GX1590" s="51"/>
      <c r="GY1590" s="51"/>
    </row>
    <row r="1591" spans="194:207" ht="12.75">
      <c r="GL1591" s="51"/>
      <c r="GM1591" s="51"/>
      <c r="GN1591" s="51"/>
      <c r="GO1591" s="51"/>
      <c r="GP1591" s="51"/>
      <c r="GQ1591" s="57"/>
      <c r="GR1591" s="51"/>
      <c r="GS1591" s="51"/>
      <c r="GT1591" s="96"/>
      <c r="GU1591" s="96"/>
      <c r="GV1591" s="51"/>
      <c r="GW1591" s="51"/>
      <c r="GX1591" s="51"/>
      <c r="GY1591" s="51"/>
    </row>
    <row r="1592" spans="194:207" ht="12.75">
      <c r="GL1592" s="51"/>
      <c r="GM1592" s="51"/>
      <c r="GN1592" s="51"/>
      <c r="GO1592" s="51"/>
      <c r="GP1592" s="51"/>
      <c r="GQ1592" s="57"/>
      <c r="GR1592" s="51"/>
      <c r="GS1592" s="51"/>
      <c r="GT1592" s="96"/>
      <c r="GU1592" s="96"/>
      <c r="GV1592" s="51"/>
      <c r="GW1592" s="51"/>
      <c r="GX1592" s="51"/>
      <c r="GY1592" s="51"/>
    </row>
    <row r="1593" spans="194:207" ht="12.75">
      <c r="GL1593" s="51"/>
      <c r="GM1593" s="51"/>
      <c r="GN1593" s="51"/>
      <c r="GO1593" s="51"/>
      <c r="GP1593" s="51"/>
      <c r="GQ1593" s="57"/>
      <c r="GR1593" s="51"/>
      <c r="GS1593" s="51"/>
      <c r="GT1593" s="96"/>
      <c r="GU1593" s="96"/>
      <c r="GV1593" s="51"/>
      <c r="GW1593" s="51"/>
      <c r="GX1593" s="51"/>
      <c r="GY1593" s="51"/>
    </row>
    <row r="1594" spans="194:207" ht="12.75">
      <c r="GL1594" s="51"/>
      <c r="GM1594" s="51"/>
      <c r="GN1594" s="51"/>
      <c r="GO1594" s="51"/>
      <c r="GP1594" s="51"/>
      <c r="GQ1594" s="57"/>
      <c r="GR1594" s="51"/>
      <c r="GS1594" s="51"/>
      <c r="GT1594" s="96"/>
      <c r="GU1594" s="96"/>
      <c r="GV1594" s="51"/>
      <c r="GW1594" s="51"/>
      <c r="GX1594" s="51"/>
      <c r="GY1594" s="51"/>
    </row>
    <row r="1595" spans="194:207" ht="12.75">
      <c r="GL1595" s="51"/>
      <c r="GM1595" s="51"/>
      <c r="GN1595" s="51"/>
      <c r="GO1595" s="51"/>
      <c r="GP1595" s="51"/>
      <c r="GQ1595" s="57"/>
      <c r="GR1595" s="51"/>
      <c r="GS1595" s="51"/>
      <c r="GT1595" s="96"/>
      <c r="GU1595" s="96"/>
      <c r="GV1595" s="51"/>
      <c r="GW1595" s="51"/>
      <c r="GX1595" s="51"/>
      <c r="GY1595" s="51"/>
    </row>
    <row r="1596" spans="194:207" ht="12.75">
      <c r="GL1596" s="51"/>
      <c r="GM1596" s="51"/>
      <c r="GN1596" s="51"/>
      <c r="GO1596" s="51"/>
      <c r="GP1596" s="51"/>
      <c r="GQ1596" s="57"/>
      <c r="GR1596" s="51"/>
      <c r="GS1596" s="51"/>
      <c r="GT1596" s="96"/>
      <c r="GU1596" s="96"/>
      <c r="GV1596" s="51"/>
      <c r="GW1596" s="51"/>
      <c r="GX1596" s="51"/>
      <c r="GY1596" s="51"/>
    </row>
    <row r="1597" spans="194:207" ht="12.75">
      <c r="GL1597" s="51"/>
      <c r="GM1597" s="51"/>
      <c r="GN1597" s="51"/>
      <c r="GO1597" s="51"/>
      <c r="GP1597" s="51"/>
      <c r="GQ1597" s="57"/>
      <c r="GR1597" s="51"/>
      <c r="GS1597" s="51"/>
      <c r="GT1597" s="96"/>
      <c r="GU1597" s="96"/>
      <c r="GV1597" s="51"/>
      <c r="GW1597" s="51"/>
      <c r="GX1597" s="51"/>
      <c r="GY1597" s="51"/>
    </row>
    <row r="1598" spans="194:207" ht="12.75">
      <c r="GL1598" s="51"/>
      <c r="GM1598" s="51"/>
      <c r="GN1598" s="51"/>
      <c r="GO1598" s="51"/>
      <c r="GP1598" s="51"/>
      <c r="GQ1598" s="57"/>
      <c r="GR1598" s="51"/>
      <c r="GS1598" s="51"/>
      <c r="GT1598" s="96"/>
      <c r="GU1598" s="96"/>
      <c r="GV1598" s="51"/>
      <c r="GW1598" s="51"/>
      <c r="GX1598" s="51"/>
      <c r="GY1598" s="51"/>
    </row>
    <row r="1599" spans="194:207" ht="12.75">
      <c r="GL1599" s="51"/>
      <c r="GM1599" s="51"/>
      <c r="GN1599" s="51"/>
      <c r="GO1599" s="51"/>
      <c r="GP1599" s="51"/>
      <c r="GQ1599" s="57"/>
      <c r="GR1599" s="51"/>
      <c r="GS1599" s="51"/>
      <c r="GT1599" s="96"/>
      <c r="GU1599" s="96"/>
      <c r="GV1599" s="51"/>
      <c r="GW1599" s="51"/>
      <c r="GX1599" s="51"/>
      <c r="GY1599" s="51"/>
    </row>
    <row r="1600" spans="194:207" ht="12.75">
      <c r="GL1600" s="51"/>
      <c r="GM1600" s="51"/>
      <c r="GN1600" s="51"/>
      <c r="GO1600" s="51"/>
      <c r="GP1600" s="51"/>
      <c r="GQ1600" s="57"/>
      <c r="GR1600" s="51"/>
      <c r="GS1600" s="51"/>
      <c r="GT1600" s="96"/>
      <c r="GU1600" s="96"/>
      <c r="GV1600" s="51"/>
      <c r="GW1600" s="51"/>
      <c r="GX1600" s="51"/>
      <c r="GY1600" s="51"/>
    </row>
    <row r="1601" spans="194:207" ht="12.75">
      <c r="GL1601" s="51"/>
      <c r="GM1601" s="51"/>
      <c r="GN1601" s="51"/>
      <c r="GO1601" s="51"/>
      <c r="GP1601" s="51"/>
      <c r="GQ1601" s="57"/>
      <c r="GR1601" s="51"/>
      <c r="GS1601" s="51"/>
      <c r="GT1601" s="96"/>
      <c r="GU1601" s="96"/>
      <c r="GV1601" s="51"/>
      <c r="GW1601" s="51"/>
      <c r="GX1601" s="51"/>
      <c r="GY1601" s="51"/>
    </row>
    <row r="1602" spans="194:207" ht="12.75">
      <c r="GL1602" s="51"/>
      <c r="GM1602" s="51"/>
      <c r="GN1602" s="51"/>
      <c r="GO1602" s="51"/>
      <c r="GP1602" s="51"/>
      <c r="GQ1602" s="57"/>
      <c r="GR1602" s="51"/>
      <c r="GS1602" s="51"/>
      <c r="GT1602" s="96"/>
      <c r="GU1602" s="96"/>
      <c r="GV1602" s="51"/>
      <c r="GW1602" s="51"/>
      <c r="GX1602" s="51"/>
      <c r="GY1602" s="51"/>
    </row>
    <row r="1603" spans="194:207" ht="12.75">
      <c r="GL1603" s="51"/>
      <c r="GM1603" s="51"/>
      <c r="GN1603" s="51"/>
      <c r="GO1603" s="51"/>
      <c r="GP1603" s="51"/>
      <c r="GQ1603" s="57"/>
      <c r="GR1603" s="51"/>
      <c r="GS1603" s="51"/>
      <c r="GT1603" s="96"/>
      <c r="GU1603" s="96"/>
      <c r="GV1603" s="51"/>
      <c r="GW1603" s="51"/>
      <c r="GX1603" s="51"/>
      <c r="GY1603" s="51"/>
    </row>
    <row r="1604" spans="194:207" ht="12.75">
      <c r="GL1604" s="51"/>
      <c r="GM1604" s="51"/>
      <c r="GN1604" s="51"/>
      <c r="GO1604" s="51"/>
      <c r="GP1604" s="51"/>
      <c r="GQ1604" s="57"/>
      <c r="GR1604" s="51"/>
      <c r="GS1604" s="51"/>
      <c r="GT1604" s="96"/>
      <c r="GU1604" s="96"/>
      <c r="GV1604" s="51"/>
      <c r="GW1604" s="51"/>
      <c r="GX1604" s="51"/>
      <c r="GY1604" s="51"/>
    </row>
    <row r="1605" spans="194:207" ht="12.75">
      <c r="GL1605" s="51"/>
      <c r="GM1605" s="51"/>
      <c r="GN1605" s="51"/>
      <c r="GO1605" s="51"/>
      <c r="GP1605" s="51"/>
      <c r="GQ1605" s="57"/>
      <c r="GR1605" s="51"/>
      <c r="GS1605" s="51"/>
      <c r="GT1605" s="96"/>
      <c r="GU1605" s="96"/>
      <c r="GV1605" s="51"/>
      <c r="GW1605" s="51"/>
      <c r="GX1605" s="51"/>
      <c r="GY1605" s="51"/>
    </row>
    <row r="1606" spans="194:207" ht="12.75">
      <c r="GL1606" s="51"/>
      <c r="GM1606" s="51"/>
      <c r="GN1606" s="51"/>
      <c r="GO1606" s="51"/>
      <c r="GP1606" s="51"/>
      <c r="GQ1606" s="57"/>
      <c r="GR1606" s="51"/>
      <c r="GS1606" s="51"/>
      <c r="GT1606" s="96"/>
      <c r="GU1606" s="96"/>
      <c r="GV1606" s="51"/>
      <c r="GW1606" s="51"/>
      <c r="GX1606" s="51"/>
      <c r="GY1606" s="51"/>
    </row>
    <row r="1607" spans="194:207" ht="12.75">
      <c r="GL1607" s="51"/>
      <c r="GM1607" s="51"/>
      <c r="GN1607" s="51"/>
      <c r="GO1607" s="51"/>
      <c r="GP1607" s="51"/>
      <c r="GQ1607" s="57"/>
      <c r="GR1607" s="51"/>
      <c r="GS1607" s="51"/>
      <c r="GT1607" s="96"/>
      <c r="GU1607" s="96"/>
      <c r="GV1607" s="51"/>
      <c r="GW1607" s="51"/>
      <c r="GX1607" s="51"/>
      <c r="GY1607" s="51"/>
    </row>
    <row r="1608" spans="194:207" ht="12.75">
      <c r="GL1608" s="51"/>
      <c r="GM1608" s="51"/>
      <c r="GN1608" s="51"/>
      <c r="GO1608" s="51"/>
      <c r="GP1608" s="51"/>
      <c r="GQ1608" s="57"/>
      <c r="GR1608" s="51"/>
      <c r="GS1608" s="51"/>
      <c r="GT1608" s="96"/>
      <c r="GU1608" s="96"/>
      <c r="GV1608" s="51"/>
      <c r="GW1608" s="51"/>
      <c r="GX1608" s="51"/>
      <c r="GY1608" s="51"/>
    </row>
    <row r="1609" spans="194:207" ht="12.75">
      <c r="GL1609" s="51"/>
      <c r="GM1609" s="51"/>
      <c r="GN1609" s="51"/>
      <c r="GO1609" s="51"/>
      <c r="GP1609" s="51"/>
      <c r="GQ1609" s="57"/>
      <c r="GR1609" s="51"/>
      <c r="GS1609" s="51"/>
      <c r="GT1609" s="96"/>
      <c r="GU1609" s="96"/>
      <c r="GV1609" s="51"/>
      <c r="GW1609" s="51"/>
      <c r="GX1609" s="51"/>
      <c r="GY1609" s="51"/>
    </row>
    <row r="1610" spans="194:207" ht="12.75">
      <c r="GL1610" s="51"/>
      <c r="GM1610" s="51"/>
      <c r="GN1610" s="51"/>
      <c r="GO1610" s="51"/>
      <c r="GP1610" s="51"/>
      <c r="GQ1610" s="57"/>
      <c r="GR1610" s="51"/>
      <c r="GS1610" s="51"/>
      <c r="GT1610" s="96"/>
      <c r="GU1610" s="96"/>
      <c r="GV1610" s="51"/>
      <c r="GW1610" s="51"/>
      <c r="GX1610" s="51"/>
      <c r="GY1610" s="51"/>
    </row>
    <row r="1611" spans="194:207" ht="12.75">
      <c r="GL1611" s="51"/>
      <c r="GM1611" s="51"/>
      <c r="GN1611" s="51"/>
      <c r="GO1611" s="51"/>
      <c r="GP1611" s="51"/>
      <c r="GQ1611" s="57"/>
      <c r="GR1611" s="51"/>
      <c r="GS1611" s="51"/>
      <c r="GT1611" s="96"/>
      <c r="GU1611" s="96"/>
      <c r="GV1611" s="51"/>
      <c r="GW1611" s="51"/>
      <c r="GX1611" s="51"/>
      <c r="GY1611" s="51"/>
    </row>
    <row r="1612" spans="194:207" ht="12.75">
      <c r="GL1612" s="51"/>
      <c r="GM1612" s="51"/>
      <c r="GN1612" s="51"/>
      <c r="GO1612" s="51"/>
      <c r="GP1612" s="51"/>
      <c r="GQ1612" s="57"/>
      <c r="GR1612" s="51"/>
      <c r="GS1612" s="51"/>
      <c r="GT1612" s="96"/>
      <c r="GU1612" s="96"/>
      <c r="GV1612" s="51"/>
      <c r="GW1612" s="51"/>
      <c r="GX1612" s="51"/>
      <c r="GY1612" s="51"/>
    </row>
    <row r="1613" spans="194:207" ht="12.75">
      <c r="GL1613" s="51"/>
      <c r="GM1613" s="51"/>
      <c r="GN1613" s="51"/>
      <c r="GO1613" s="51"/>
      <c r="GP1613" s="51"/>
      <c r="GQ1613" s="57"/>
      <c r="GR1613" s="51"/>
      <c r="GS1613" s="51"/>
      <c r="GT1613" s="96"/>
      <c r="GU1613" s="96"/>
      <c r="GV1613" s="51"/>
      <c r="GW1613" s="51"/>
      <c r="GX1613" s="51"/>
      <c r="GY1613" s="51"/>
    </row>
    <row r="1614" spans="194:207" ht="12.75">
      <c r="GL1614" s="51"/>
      <c r="GM1614" s="51"/>
      <c r="GN1614" s="51"/>
      <c r="GO1614" s="51"/>
      <c r="GP1614" s="51"/>
      <c r="GQ1614" s="57"/>
      <c r="GR1614" s="51"/>
      <c r="GS1614" s="51"/>
      <c r="GT1614" s="96"/>
      <c r="GU1614" s="96"/>
      <c r="GV1614" s="51"/>
      <c r="GW1614" s="51"/>
      <c r="GX1614" s="51"/>
      <c r="GY1614" s="51"/>
    </row>
    <row r="1615" spans="194:207" ht="12.75">
      <c r="GL1615" s="51"/>
      <c r="GM1615" s="51"/>
      <c r="GN1615" s="51"/>
      <c r="GO1615" s="51"/>
      <c r="GP1615" s="51"/>
      <c r="GQ1615" s="57"/>
      <c r="GR1615" s="51"/>
      <c r="GS1615" s="51"/>
      <c r="GT1615" s="96"/>
      <c r="GU1615" s="96"/>
      <c r="GV1615" s="51"/>
      <c r="GW1615" s="51"/>
      <c r="GX1615" s="51"/>
      <c r="GY1615" s="51"/>
    </row>
    <row r="1616" spans="194:207" ht="12.75">
      <c r="GL1616" s="51"/>
      <c r="GM1616" s="51"/>
      <c r="GN1616" s="51"/>
      <c r="GO1616" s="51"/>
      <c r="GP1616" s="51"/>
      <c r="GQ1616" s="57"/>
      <c r="GR1616" s="51"/>
      <c r="GS1616" s="51"/>
      <c r="GT1616" s="96"/>
      <c r="GU1616" s="96"/>
      <c r="GV1616" s="51"/>
      <c r="GW1616" s="51"/>
      <c r="GX1616" s="51"/>
      <c r="GY1616" s="51"/>
    </row>
    <row r="1617" spans="194:207" ht="12.75">
      <c r="GL1617" s="51"/>
      <c r="GM1617" s="51"/>
      <c r="GN1617" s="51"/>
      <c r="GO1617" s="51"/>
      <c r="GP1617" s="51"/>
      <c r="GQ1617" s="57"/>
      <c r="GR1617" s="51"/>
      <c r="GS1617" s="51"/>
      <c r="GT1617" s="96"/>
      <c r="GU1617" s="96"/>
      <c r="GV1617" s="51"/>
      <c r="GW1617" s="51"/>
      <c r="GX1617" s="51"/>
      <c r="GY1617" s="51"/>
    </row>
    <row r="1618" spans="194:207" ht="12.75">
      <c r="GL1618" s="51"/>
      <c r="GM1618" s="51"/>
      <c r="GN1618" s="51"/>
      <c r="GO1618" s="51"/>
      <c r="GP1618" s="51"/>
      <c r="GQ1618" s="57"/>
      <c r="GR1618" s="51"/>
      <c r="GS1618" s="51"/>
      <c r="GT1618" s="96"/>
      <c r="GU1618" s="96"/>
      <c r="GV1618" s="51"/>
      <c r="GW1618" s="51"/>
      <c r="GX1618" s="51"/>
      <c r="GY1618" s="51"/>
    </row>
    <row r="1619" spans="194:207" ht="12.75">
      <c r="GL1619" s="51"/>
      <c r="GM1619" s="51"/>
      <c r="GN1619" s="51"/>
      <c r="GO1619" s="51"/>
      <c r="GP1619" s="51"/>
      <c r="GQ1619" s="57"/>
      <c r="GR1619" s="51"/>
      <c r="GS1619" s="51"/>
      <c r="GT1619" s="96"/>
      <c r="GU1619" s="96"/>
      <c r="GV1619" s="51"/>
      <c r="GW1619" s="51"/>
      <c r="GX1619" s="51"/>
      <c r="GY1619" s="51"/>
    </row>
    <row r="1620" spans="194:207" ht="12.75">
      <c r="GL1620" s="51"/>
      <c r="GM1620" s="51"/>
      <c r="GN1620" s="51"/>
      <c r="GO1620" s="51"/>
      <c r="GP1620" s="51"/>
      <c r="GQ1620" s="57"/>
      <c r="GR1620" s="51"/>
      <c r="GS1620" s="51"/>
      <c r="GT1620" s="96"/>
      <c r="GU1620" s="96"/>
      <c r="GV1620" s="51"/>
      <c r="GW1620" s="51"/>
      <c r="GX1620" s="51"/>
      <c r="GY1620" s="51"/>
    </row>
    <row r="1621" spans="194:207" ht="12.75">
      <c r="GL1621" s="51"/>
      <c r="GM1621" s="51"/>
      <c r="GN1621" s="51"/>
      <c r="GO1621" s="51"/>
      <c r="GP1621" s="51"/>
      <c r="GQ1621" s="57"/>
      <c r="GR1621" s="51"/>
      <c r="GS1621" s="51"/>
      <c r="GT1621" s="96"/>
      <c r="GU1621" s="96"/>
      <c r="GV1621" s="51"/>
      <c r="GW1621" s="51"/>
      <c r="GX1621" s="51"/>
      <c r="GY1621" s="51"/>
    </row>
    <row r="1622" spans="194:207" ht="12.75">
      <c r="GL1622" s="51"/>
      <c r="GM1622" s="51"/>
      <c r="GN1622" s="51"/>
      <c r="GO1622" s="51"/>
      <c r="GP1622" s="51"/>
      <c r="GQ1622" s="57"/>
      <c r="GR1622" s="51"/>
      <c r="GS1622" s="51"/>
      <c r="GT1622" s="96"/>
      <c r="GU1622" s="96"/>
      <c r="GV1622" s="51"/>
      <c r="GW1622" s="51"/>
      <c r="GX1622" s="51"/>
      <c r="GY1622" s="51"/>
    </row>
    <row r="1623" spans="194:207" ht="12.75">
      <c r="GL1623" s="51"/>
      <c r="GM1623" s="51"/>
      <c r="GN1623" s="51"/>
      <c r="GO1623" s="51"/>
      <c r="GP1623" s="51"/>
      <c r="GQ1623" s="57"/>
      <c r="GR1623" s="51"/>
      <c r="GS1623" s="51"/>
      <c r="GT1623" s="96"/>
      <c r="GU1623" s="96"/>
      <c r="GV1623" s="51"/>
      <c r="GW1623" s="51"/>
      <c r="GX1623" s="51"/>
      <c r="GY1623" s="51"/>
    </row>
    <row r="1624" spans="194:207" ht="12.75">
      <c r="GL1624" s="51"/>
      <c r="GM1624" s="51"/>
      <c r="GN1624" s="51"/>
      <c r="GO1624" s="51"/>
      <c r="GP1624" s="51"/>
      <c r="GQ1624" s="57"/>
      <c r="GR1624" s="51"/>
      <c r="GS1624" s="51"/>
      <c r="GT1624" s="96"/>
      <c r="GU1624" s="96"/>
      <c r="GV1624" s="51"/>
      <c r="GW1624" s="51"/>
      <c r="GX1624" s="51"/>
      <c r="GY1624" s="51"/>
    </row>
    <row r="1625" spans="194:207" ht="12.75">
      <c r="GL1625" s="51"/>
      <c r="GM1625" s="51"/>
      <c r="GN1625" s="51"/>
      <c r="GO1625" s="51"/>
      <c r="GP1625" s="51"/>
      <c r="GQ1625" s="57"/>
      <c r="GR1625" s="51"/>
      <c r="GS1625" s="51"/>
      <c r="GT1625" s="96"/>
      <c r="GU1625" s="96"/>
      <c r="GV1625" s="51"/>
      <c r="GW1625" s="51"/>
      <c r="GX1625" s="51"/>
      <c r="GY1625" s="51"/>
    </row>
    <row r="1626" spans="194:207" ht="12.75">
      <c r="GL1626" s="51"/>
      <c r="GM1626" s="51"/>
      <c r="GN1626" s="51"/>
      <c r="GO1626" s="51"/>
      <c r="GP1626" s="51"/>
      <c r="GQ1626" s="57"/>
      <c r="GR1626" s="51"/>
      <c r="GS1626" s="51"/>
      <c r="GT1626" s="96"/>
      <c r="GU1626" s="96"/>
      <c r="GV1626" s="51"/>
      <c r="GW1626" s="51"/>
      <c r="GX1626" s="51"/>
      <c r="GY1626" s="51"/>
    </row>
    <row r="1627" spans="194:207" ht="12.75">
      <c r="GL1627" s="51"/>
      <c r="GM1627" s="51"/>
      <c r="GN1627" s="51"/>
      <c r="GO1627" s="51"/>
      <c r="GP1627" s="51"/>
      <c r="GQ1627" s="57"/>
      <c r="GR1627" s="51"/>
      <c r="GS1627" s="51"/>
      <c r="GT1627" s="96"/>
      <c r="GU1627" s="96"/>
      <c r="GV1627" s="51"/>
      <c r="GW1627" s="51"/>
      <c r="GX1627" s="51"/>
      <c r="GY1627" s="51"/>
    </row>
    <row r="1628" spans="194:207" ht="12.75">
      <c r="GL1628" s="51"/>
      <c r="GM1628" s="51"/>
      <c r="GN1628" s="51"/>
      <c r="GO1628" s="51"/>
      <c r="GP1628" s="51"/>
      <c r="GQ1628" s="57"/>
      <c r="GR1628" s="51"/>
      <c r="GS1628" s="51"/>
      <c r="GT1628" s="96"/>
      <c r="GU1628" s="96"/>
      <c r="GV1628" s="51"/>
      <c r="GW1628" s="51"/>
      <c r="GX1628" s="51"/>
      <c r="GY1628" s="51"/>
    </row>
    <row r="1629" spans="194:207" ht="12.75">
      <c r="GL1629" s="51"/>
      <c r="GM1629" s="51"/>
      <c r="GN1629" s="51"/>
      <c r="GO1629" s="51"/>
      <c r="GP1629" s="51"/>
      <c r="GQ1629" s="57"/>
      <c r="GR1629" s="51"/>
      <c r="GS1629" s="51"/>
      <c r="GT1629" s="96"/>
      <c r="GU1629" s="96"/>
      <c r="GV1629" s="51"/>
      <c r="GW1629" s="51"/>
      <c r="GX1629" s="51"/>
      <c r="GY1629" s="51"/>
    </row>
    <row r="1630" spans="194:207" ht="12.75">
      <c r="GL1630" s="51"/>
      <c r="GM1630" s="51"/>
      <c r="GN1630" s="51"/>
      <c r="GO1630" s="51"/>
      <c r="GP1630" s="51"/>
      <c r="GQ1630" s="57"/>
      <c r="GR1630" s="51"/>
      <c r="GS1630" s="51"/>
      <c r="GT1630" s="96"/>
      <c r="GU1630" s="96"/>
      <c r="GV1630" s="51"/>
      <c r="GW1630" s="51"/>
      <c r="GX1630" s="51"/>
      <c r="GY1630" s="51"/>
    </row>
    <row r="1631" spans="194:207" ht="12.75">
      <c r="GL1631" s="51"/>
      <c r="GM1631" s="51"/>
      <c r="GN1631" s="51"/>
      <c r="GO1631" s="51"/>
      <c r="GP1631" s="51"/>
      <c r="GQ1631" s="57"/>
      <c r="GR1631" s="51"/>
      <c r="GS1631" s="51"/>
      <c r="GT1631" s="96"/>
      <c r="GU1631" s="96"/>
      <c r="GV1631" s="51"/>
      <c r="GW1631" s="51"/>
      <c r="GX1631" s="51"/>
      <c r="GY1631" s="51"/>
    </row>
    <row r="1632" spans="194:207" ht="12.75">
      <c r="GL1632" s="51"/>
      <c r="GM1632" s="51"/>
      <c r="GN1632" s="51"/>
      <c r="GO1632" s="51"/>
      <c r="GP1632" s="51"/>
      <c r="GQ1632" s="57"/>
      <c r="GR1632" s="51"/>
      <c r="GS1632" s="51"/>
      <c r="GT1632" s="96"/>
      <c r="GU1632" s="96"/>
      <c r="GV1632" s="51"/>
      <c r="GW1632" s="51"/>
      <c r="GX1632" s="51"/>
      <c r="GY1632" s="51"/>
    </row>
    <row r="1633" spans="194:207" ht="12.75">
      <c r="GL1633" s="51"/>
      <c r="GM1633" s="51"/>
      <c r="GN1633" s="51"/>
      <c r="GO1633" s="51"/>
      <c r="GP1633" s="51"/>
      <c r="GQ1633" s="57"/>
      <c r="GR1633" s="51"/>
      <c r="GS1633" s="51"/>
      <c r="GT1633" s="96"/>
      <c r="GU1633" s="96"/>
      <c r="GV1633" s="51"/>
      <c r="GW1633" s="51"/>
      <c r="GX1633" s="51"/>
      <c r="GY1633" s="51"/>
    </row>
    <row r="1634" spans="194:207" ht="12.75">
      <c r="GL1634" s="51"/>
      <c r="GM1634" s="51"/>
      <c r="GN1634" s="51"/>
      <c r="GO1634" s="51"/>
      <c r="GP1634" s="51"/>
      <c r="GQ1634" s="57"/>
      <c r="GR1634" s="51"/>
      <c r="GS1634" s="51"/>
      <c r="GT1634" s="96"/>
      <c r="GU1634" s="96"/>
      <c r="GV1634" s="51"/>
      <c r="GW1634" s="51"/>
      <c r="GX1634" s="51"/>
      <c r="GY1634" s="51"/>
    </row>
    <row r="1635" spans="194:207" ht="12.75">
      <c r="GL1635" s="51"/>
      <c r="GM1635" s="51"/>
      <c r="GN1635" s="51"/>
      <c r="GO1635" s="51"/>
      <c r="GP1635" s="51"/>
      <c r="GQ1635" s="57"/>
      <c r="GR1635" s="51"/>
      <c r="GS1635" s="51"/>
      <c r="GT1635" s="96"/>
      <c r="GU1635" s="96"/>
      <c r="GV1635" s="51"/>
      <c r="GW1635" s="51"/>
      <c r="GX1635" s="51"/>
      <c r="GY1635" s="51"/>
    </row>
    <row r="1636" spans="194:207" ht="12.75">
      <c r="GL1636" s="51"/>
      <c r="GM1636" s="51"/>
      <c r="GN1636" s="51"/>
      <c r="GO1636" s="51"/>
      <c r="GP1636" s="51"/>
      <c r="GQ1636" s="57"/>
      <c r="GR1636" s="51"/>
      <c r="GS1636" s="51"/>
      <c r="GT1636" s="96"/>
      <c r="GU1636" s="96"/>
      <c r="GV1636" s="51"/>
      <c r="GW1636" s="51"/>
      <c r="GX1636" s="51"/>
      <c r="GY1636" s="51"/>
    </row>
    <row r="1637" spans="194:207" ht="12.75">
      <c r="GL1637" s="51"/>
      <c r="GM1637" s="51"/>
      <c r="GN1637" s="51"/>
      <c r="GO1637" s="51"/>
      <c r="GP1637" s="51"/>
      <c r="GQ1637" s="57"/>
      <c r="GR1637" s="51"/>
      <c r="GS1637" s="51"/>
      <c r="GT1637" s="96"/>
      <c r="GU1637" s="96"/>
      <c r="GV1637" s="51"/>
      <c r="GW1637" s="51"/>
      <c r="GX1637" s="51"/>
      <c r="GY1637" s="51"/>
    </row>
    <row r="1638" spans="194:207" ht="12.75">
      <c r="GL1638" s="51"/>
      <c r="GM1638" s="51"/>
      <c r="GN1638" s="51"/>
      <c r="GO1638" s="51"/>
      <c r="GP1638" s="51"/>
      <c r="GQ1638" s="57"/>
      <c r="GR1638" s="51"/>
      <c r="GS1638" s="51"/>
      <c r="GT1638" s="96"/>
      <c r="GU1638" s="96"/>
      <c r="GV1638" s="51"/>
      <c r="GW1638" s="51"/>
      <c r="GX1638" s="51"/>
      <c r="GY1638" s="51"/>
    </row>
    <row r="1639" spans="194:207" ht="12.75">
      <c r="GL1639" s="51"/>
      <c r="GM1639" s="51"/>
      <c r="GN1639" s="51"/>
      <c r="GO1639" s="51"/>
      <c r="GP1639" s="51"/>
      <c r="GQ1639" s="57"/>
      <c r="GR1639" s="51"/>
      <c r="GS1639" s="51"/>
      <c r="GT1639" s="96"/>
      <c r="GU1639" s="96"/>
      <c r="GV1639" s="51"/>
      <c r="GW1639" s="51"/>
      <c r="GX1639" s="51"/>
      <c r="GY1639" s="51"/>
    </row>
    <row r="1640" spans="194:207" ht="12.75">
      <c r="GL1640" s="51"/>
      <c r="GM1640" s="51"/>
      <c r="GN1640" s="51"/>
      <c r="GO1640" s="51"/>
      <c r="GP1640" s="51"/>
      <c r="GQ1640" s="57"/>
      <c r="GR1640" s="51"/>
      <c r="GS1640" s="51"/>
      <c r="GT1640" s="96"/>
      <c r="GU1640" s="96"/>
      <c r="GV1640" s="51"/>
      <c r="GW1640" s="51"/>
      <c r="GX1640" s="51"/>
      <c r="GY1640" s="51"/>
    </row>
    <row r="1641" spans="194:207" ht="12.75">
      <c r="GL1641" s="51"/>
      <c r="GM1641" s="51"/>
      <c r="GN1641" s="51"/>
      <c r="GO1641" s="51"/>
      <c r="GP1641" s="51"/>
      <c r="GQ1641" s="57"/>
      <c r="GR1641" s="51"/>
      <c r="GS1641" s="51"/>
      <c r="GT1641" s="96"/>
      <c r="GU1641" s="96"/>
      <c r="GV1641" s="51"/>
      <c r="GW1641" s="51"/>
      <c r="GX1641" s="51"/>
      <c r="GY1641" s="51"/>
    </row>
    <row r="1642" spans="194:207" ht="12.75">
      <c r="GL1642" s="51"/>
      <c r="GM1642" s="51"/>
      <c r="GN1642" s="51"/>
      <c r="GO1642" s="51"/>
      <c r="GP1642" s="51"/>
      <c r="GQ1642" s="57"/>
      <c r="GR1642" s="51"/>
      <c r="GS1642" s="51"/>
      <c r="GT1642" s="96"/>
      <c r="GU1642" s="96"/>
      <c r="GV1642" s="51"/>
      <c r="GW1642" s="51"/>
      <c r="GX1642" s="51"/>
      <c r="GY1642" s="51"/>
    </row>
    <row r="1643" spans="194:207" ht="12.75">
      <c r="GL1643" s="51"/>
      <c r="GM1643" s="51"/>
      <c r="GN1643" s="51"/>
      <c r="GO1643" s="51"/>
      <c r="GP1643" s="51"/>
      <c r="GQ1643" s="57"/>
      <c r="GR1643" s="51"/>
      <c r="GS1643" s="51"/>
      <c r="GT1643" s="96"/>
      <c r="GU1643" s="96"/>
      <c r="GV1643" s="51"/>
      <c r="GW1643" s="51"/>
      <c r="GX1643" s="51"/>
      <c r="GY1643" s="51"/>
    </row>
    <row r="1644" spans="194:207" ht="12.75">
      <c r="GL1644" s="51"/>
      <c r="GM1644" s="51"/>
      <c r="GN1644" s="51"/>
      <c r="GO1644" s="51"/>
      <c r="GP1644" s="51"/>
      <c r="GQ1644" s="57"/>
      <c r="GR1644" s="51"/>
      <c r="GS1644" s="51"/>
      <c r="GT1644" s="96"/>
      <c r="GU1644" s="96"/>
      <c r="GV1644" s="51"/>
      <c r="GW1644" s="51"/>
      <c r="GX1644" s="51"/>
      <c r="GY1644" s="51"/>
    </row>
    <row r="1645" spans="194:207" ht="12.75">
      <c r="GL1645" s="51"/>
      <c r="GM1645" s="51"/>
      <c r="GN1645" s="51"/>
      <c r="GO1645" s="51"/>
      <c r="GP1645" s="51"/>
      <c r="GQ1645" s="57"/>
      <c r="GR1645" s="51"/>
      <c r="GS1645" s="51"/>
      <c r="GT1645" s="96"/>
      <c r="GU1645" s="96"/>
      <c r="GV1645" s="51"/>
      <c r="GW1645" s="51"/>
      <c r="GX1645" s="51"/>
      <c r="GY1645" s="51"/>
    </row>
    <row r="1646" spans="194:207" ht="12.75">
      <c r="GL1646" s="51"/>
      <c r="GM1646" s="51"/>
      <c r="GN1646" s="51"/>
      <c r="GO1646" s="51"/>
      <c r="GP1646" s="51"/>
      <c r="GQ1646" s="57"/>
      <c r="GR1646" s="51"/>
      <c r="GS1646" s="51"/>
      <c r="GT1646" s="96"/>
      <c r="GU1646" s="96"/>
      <c r="GV1646" s="51"/>
      <c r="GW1646" s="51"/>
      <c r="GX1646" s="51"/>
      <c r="GY1646" s="51"/>
    </row>
    <row r="1647" spans="194:207" ht="12.75">
      <c r="GL1647" s="51"/>
      <c r="GM1647" s="51"/>
      <c r="GN1647" s="51"/>
      <c r="GO1647" s="51"/>
      <c r="GP1647" s="51"/>
      <c r="GQ1647" s="57"/>
      <c r="GR1647" s="51"/>
      <c r="GS1647" s="51"/>
      <c r="GT1647" s="96"/>
      <c r="GU1647" s="96"/>
      <c r="GV1647" s="51"/>
      <c r="GW1647" s="51"/>
      <c r="GX1647" s="51"/>
      <c r="GY1647" s="51"/>
    </row>
    <row r="1648" spans="194:207" ht="12.75">
      <c r="GL1648" s="51"/>
      <c r="GM1648" s="51"/>
      <c r="GN1648" s="51"/>
      <c r="GO1648" s="51"/>
      <c r="GP1648" s="51"/>
      <c r="GQ1648" s="57"/>
      <c r="GR1648" s="51"/>
      <c r="GS1648" s="51"/>
      <c r="GT1648" s="96"/>
      <c r="GU1648" s="96"/>
      <c r="GV1648" s="51"/>
      <c r="GW1648" s="51"/>
      <c r="GX1648" s="51"/>
      <c r="GY1648" s="51"/>
    </row>
    <row r="1649" spans="194:207" ht="12.75">
      <c r="GL1649" s="51"/>
      <c r="GM1649" s="51"/>
      <c r="GN1649" s="51"/>
      <c r="GO1649" s="51"/>
      <c r="GP1649" s="51"/>
      <c r="GQ1649" s="57"/>
      <c r="GR1649" s="51"/>
      <c r="GS1649" s="51"/>
      <c r="GT1649" s="96"/>
      <c r="GU1649" s="96"/>
      <c r="GV1649" s="51"/>
      <c r="GW1649" s="51"/>
      <c r="GX1649" s="51"/>
      <c r="GY1649" s="51"/>
    </row>
    <row r="1650" spans="194:207" ht="12.75">
      <c r="GL1650" s="51"/>
      <c r="GM1650" s="51"/>
      <c r="GN1650" s="51"/>
      <c r="GO1650" s="51"/>
      <c r="GP1650" s="51"/>
      <c r="GQ1650" s="57"/>
      <c r="GR1650" s="51"/>
      <c r="GS1650" s="51"/>
      <c r="GT1650" s="96"/>
      <c r="GU1650" s="96"/>
      <c r="GV1650" s="51"/>
      <c r="GW1650" s="51"/>
      <c r="GX1650" s="51"/>
      <c r="GY1650" s="51"/>
    </row>
    <row r="1651" spans="194:207" ht="12.75">
      <c r="GL1651" s="51"/>
      <c r="GM1651" s="51"/>
      <c r="GN1651" s="51"/>
      <c r="GO1651" s="51"/>
      <c r="GP1651" s="51"/>
      <c r="GQ1651" s="57"/>
      <c r="GR1651" s="51"/>
      <c r="GS1651" s="51"/>
      <c r="GT1651" s="96"/>
      <c r="GU1651" s="96"/>
      <c r="GV1651" s="51"/>
      <c r="GW1651" s="51"/>
      <c r="GX1651" s="51"/>
      <c r="GY1651" s="51"/>
    </row>
    <row r="1652" spans="194:207" ht="12.75">
      <c r="GL1652" s="51"/>
      <c r="GM1652" s="51"/>
      <c r="GN1652" s="51"/>
      <c r="GO1652" s="51"/>
      <c r="GP1652" s="51"/>
      <c r="GQ1652" s="57"/>
      <c r="GR1652" s="51"/>
      <c r="GS1652" s="51"/>
      <c r="GT1652" s="96"/>
      <c r="GU1652" s="96"/>
      <c r="GV1652" s="51"/>
      <c r="GW1652" s="51"/>
      <c r="GX1652" s="51"/>
      <c r="GY1652" s="51"/>
    </row>
    <row r="1653" spans="194:207" ht="12.75">
      <c r="GL1653" s="51"/>
      <c r="GM1653" s="51"/>
      <c r="GN1653" s="51"/>
      <c r="GO1653" s="51"/>
      <c r="GP1653" s="51"/>
      <c r="GQ1653" s="57"/>
      <c r="GR1653" s="51"/>
      <c r="GS1653" s="51"/>
      <c r="GT1653" s="96"/>
      <c r="GU1653" s="96"/>
      <c r="GV1653" s="51"/>
      <c r="GW1653" s="51"/>
      <c r="GX1653" s="51"/>
      <c r="GY1653" s="51"/>
    </row>
    <row r="1654" spans="194:207" ht="12.75">
      <c r="GL1654" s="51"/>
      <c r="GM1654" s="51"/>
      <c r="GN1654" s="51"/>
      <c r="GO1654" s="51"/>
      <c r="GP1654" s="51"/>
      <c r="GQ1654" s="57"/>
      <c r="GR1654" s="51"/>
      <c r="GS1654" s="51"/>
      <c r="GT1654" s="96"/>
      <c r="GU1654" s="96"/>
      <c r="GV1654" s="51"/>
      <c r="GW1654" s="51"/>
      <c r="GX1654" s="51"/>
      <c r="GY1654" s="51"/>
    </row>
    <row r="1655" spans="194:207" ht="12.75">
      <c r="GL1655" s="51"/>
      <c r="GM1655" s="51"/>
      <c r="GN1655" s="51"/>
      <c r="GO1655" s="51"/>
      <c r="GP1655" s="51"/>
      <c r="GQ1655" s="57"/>
      <c r="GR1655" s="51"/>
      <c r="GS1655" s="51"/>
      <c r="GT1655" s="96"/>
      <c r="GU1655" s="96"/>
      <c r="GV1655" s="51"/>
      <c r="GW1655" s="51"/>
      <c r="GX1655" s="51"/>
      <c r="GY1655" s="51"/>
    </row>
    <row r="1656" spans="194:207" ht="12.75">
      <c r="GL1656" s="51"/>
      <c r="GM1656" s="51"/>
      <c r="GN1656" s="51"/>
      <c r="GO1656" s="51"/>
      <c r="GP1656" s="51"/>
      <c r="GQ1656" s="57"/>
      <c r="GR1656" s="51"/>
      <c r="GS1656" s="51"/>
      <c r="GT1656" s="96"/>
      <c r="GU1656" s="96"/>
      <c r="GV1656" s="51"/>
      <c r="GW1656" s="51"/>
      <c r="GX1656" s="51"/>
      <c r="GY1656" s="51"/>
    </row>
    <row r="1657" spans="194:207" ht="12.75">
      <c r="GL1657" s="51"/>
      <c r="GM1657" s="51"/>
      <c r="GN1657" s="51"/>
      <c r="GO1657" s="51"/>
      <c r="GP1657" s="51"/>
      <c r="GQ1657" s="57"/>
      <c r="GR1657" s="51"/>
      <c r="GS1657" s="51"/>
      <c r="GT1657" s="96"/>
      <c r="GU1657" s="96"/>
      <c r="GV1657" s="51"/>
      <c r="GW1657" s="51"/>
      <c r="GX1657" s="51"/>
      <c r="GY1657" s="51"/>
    </row>
    <row r="1658" spans="194:207" ht="12.75">
      <c r="GL1658" s="51"/>
      <c r="GM1658" s="51"/>
      <c r="GN1658" s="51"/>
      <c r="GO1658" s="51"/>
      <c r="GP1658" s="51"/>
      <c r="GQ1658" s="57"/>
      <c r="GR1658" s="51"/>
      <c r="GS1658" s="51"/>
      <c r="GT1658" s="96"/>
      <c r="GU1658" s="96"/>
      <c r="GV1658" s="51"/>
      <c r="GW1658" s="51"/>
      <c r="GX1658" s="51"/>
      <c r="GY1658" s="51"/>
    </row>
    <row r="1659" spans="194:207" ht="12.75">
      <c r="GL1659" s="51"/>
      <c r="GM1659" s="51"/>
      <c r="GN1659" s="51"/>
      <c r="GO1659" s="51"/>
      <c r="GP1659" s="51"/>
      <c r="GQ1659" s="57"/>
      <c r="GR1659" s="51"/>
      <c r="GS1659" s="51"/>
      <c r="GT1659" s="96"/>
      <c r="GU1659" s="96"/>
      <c r="GV1659" s="51"/>
      <c r="GW1659" s="51"/>
      <c r="GX1659" s="51"/>
      <c r="GY1659" s="51"/>
    </row>
    <row r="1660" spans="194:207" ht="12.75">
      <c r="GL1660" s="51"/>
      <c r="GM1660" s="51"/>
      <c r="GN1660" s="51"/>
      <c r="GO1660" s="51"/>
      <c r="GP1660" s="51"/>
      <c r="GQ1660" s="57"/>
      <c r="GR1660" s="51"/>
      <c r="GS1660" s="51"/>
      <c r="GT1660" s="96"/>
      <c r="GU1660" s="96"/>
      <c r="GV1660" s="51"/>
      <c r="GW1660" s="51"/>
      <c r="GX1660" s="51"/>
      <c r="GY1660" s="51"/>
    </row>
    <row r="1661" spans="194:207" ht="12.75">
      <c r="GL1661" s="51"/>
      <c r="GM1661" s="51"/>
      <c r="GN1661" s="51"/>
      <c r="GO1661" s="51"/>
      <c r="GP1661" s="51"/>
      <c r="GQ1661" s="57"/>
      <c r="GR1661" s="51"/>
      <c r="GS1661" s="51"/>
      <c r="GT1661" s="96"/>
      <c r="GU1661" s="96"/>
      <c r="GV1661" s="51"/>
      <c r="GW1661" s="51"/>
      <c r="GX1661" s="51"/>
      <c r="GY1661" s="51"/>
    </row>
    <row r="1662" spans="194:207" ht="12.75">
      <c r="GL1662" s="51"/>
      <c r="GM1662" s="51"/>
      <c r="GN1662" s="51"/>
      <c r="GO1662" s="51"/>
      <c r="GP1662" s="51"/>
      <c r="GQ1662" s="57"/>
      <c r="GR1662" s="51"/>
      <c r="GS1662" s="51"/>
      <c r="GT1662" s="96"/>
      <c r="GU1662" s="96"/>
      <c r="GV1662" s="51"/>
      <c r="GW1662" s="51"/>
      <c r="GX1662" s="51"/>
      <c r="GY1662" s="51"/>
    </row>
    <row r="1663" spans="194:207" ht="12.75">
      <c r="GL1663" s="51"/>
      <c r="GM1663" s="51"/>
      <c r="GN1663" s="51"/>
      <c r="GO1663" s="51"/>
      <c r="GP1663" s="51"/>
      <c r="GQ1663" s="57"/>
      <c r="GR1663" s="51"/>
      <c r="GS1663" s="51"/>
      <c r="GT1663" s="96"/>
      <c r="GU1663" s="96"/>
      <c r="GV1663" s="51"/>
      <c r="GW1663" s="51"/>
      <c r="GX1663" s="51"/>
      <c r="GY1663" s="51"/>
    </row>
    <row r="1664" spans="194:207" ht="12.75">
      <c r="GL1664" s="51"/>
      <c r="GM1664" s="51"/>
      <c r="GN1664" s="51"/>
      <c r="GO1664" s="51"/>
      <c r="GP1664" s="51"/>
      <c r="GQ1664" s="57"/>
      <c r="GR1664" s="51"/>
      <c r="GS1664" s="51"/>
      <c r="GT1664" s="96"/>
      <c r="GU1664" s="96"/>
      <c r="GV1664" s="51"/>
      <c r="GW1664" s="51"/>
      <c r="GX1664" s="51"/>
      <c r="GY1664" s="51"/>
    </row>
    <row r="1665" spans="194:207" ht="12.75">
      <c r="GL1665" s="51"/>
      <c r="GM1665" s="51"/>
      <c r="GN1665" s="51"/>
      <c r="GO1665" s="51"/>
      <c r="GP1665" s="51"/>
      <c r="GQ1665" s="57"/>
      <c r="GR1665" s="51"/>
      <c r="GS1665" s="51"/>
      <c r="GT1665" s="96"/>
      <c r="GU1665" s="96"/>
      <c r="GV1665" s="51"/>
      <c r="GW1665" s="51"/>
      <c r="GX1665" s="51"/>
      <c r="GY1665" s="51"/>
    </row>
    <row r="1666" spans="194:207" ht="12.75">
      <c r="GL1666" s="51"/>
      <c r="GM1666" s="51"/>
      <c r="GN1666" s="51"/>
      <c r="GO1666" s="51"/>
      <c r="GP1666" s="51"/>
      <c r="GQ1666" s="57"/>
      <c r="GR1666" s="51"/>
      <c r="GS1666" s="51"/>
      <c r="GT1666" s="96"/>
      <c r="GU1666" s="96"/>
      <c r="GV1666" s="51"/>
      <c r="GW1666" s="51"/>
      <c r="GX1666" s="51"/>
      <c r="GY1666" s="51"/>
    </row>
    <row r="1667" spans="194:207" ht="12.75">
      <c r="GL1667" s="51"/>
      <c r="GM1667" s="51"/>
      <c r="GN1667" s="51"/>
      <c r="GO1667" s="51"/>
      <c r="GP1667" s="51"/>
      <c r="GQ1667" s="57"/>
      <c r="GR1667" s="51"/>
      <c r="GS1667" s="51"/>
      <c r="GT1667" s="96"/>
      <c r="GU1667" s="96"/>
      <c r="GV1667" s="51"/>
      <c r="GW1667" s="51"/>
      <c r="GX1667" s="51"/>
      <c r="GY1667" s="51"/>
    </row>
    <row r="1668" spans="194:207" ht="12.75">
      <c r="GL1668" s="51"/>
      <c r="GM1668" s="51"/>
      <c r="GN1668" s="51"/>
      <c r="GO1668" s="51"/>
      <c r="GP1668" s="51"/>
      <c r="GQ1668" s="57"/>
      <c r="GR1668" s="51"/>
      <c r="GS1668" s="51"/>
      <c r="GT1668" s="96"/>
      <c r="GU1668" s="96"/>
      <c r="GV1668" s="51"/>
      <c r="GW1668" s="51"/>
      <c r="GX1668" s="51"/>
      <c r="GY1668" s="51"/>
    </row>
    <row r="1669" spans="194:207" ht="12.75">
      <c r="GL1669" s="51"/>
      <c r="GM1669" s="51"/>
      <c r="GN1669" s="51"/>
      <c r="GO1669" s="51"/>
      <c r="GP1669" s="51"/>
      <c r="GQ1669" s="57"/>
      <c r="GR1669" s="51"/>
      <c r="GS1669" s="51"/>
      <c r="GT1669" s="96"/>
      <c r="GU1669" s="96"/>
      <c r="GV1669" s="51"/>
      <c r="GW1669" s="51"/>
      <c r="GX1669" s="51"/>
      <c r="GY1669" s="51"/>
    </row>
    <row r="1670" spans="194:207" ht="12.75">
      <c r="GL1670" s="51"/>
      <c r="GM1670" s="51"/>
      <c r="GN1670" s="51"/>
      <c r="GO1670" s="51"/>
      <c r="GP1670" s="51"/>
      <c r="GQ1670" s="57"/>
      <c r="GR1670" s="51"/>
      <c r="GS1670" s="51"/>
      <c r="GT1670" s="96"/>
      <c r="GU1670" s="96"/>
      <c r="GV1670" s="51"/>
      <c r="GW1670" s="51"/>
      <c r="GX1670" s="51"/>
      <c r="GY1670" s="51"/>
    </row>
    <row r="1671" spans="194:207" ht="12.75">
      <c r="GL1671" s="51"/>
      <c r="GM1671" s="51"/>
      <c r="GN1671" s="51"/>
      <c r="GO1671" s="51"/>
      <c r="GP1671" s="51"/>
      <c r="GQ1671" s="57"/>
      <c r="GR1671" s="51"/>
      <c r="GS1671" s="51"/>
      <c r="GT1671" s="96"/>
      <c r="GU1671" s="96"/>
      <c r="GV1671" s="51"/>
      <c r="GW1671" s="51"/>
      <c r="GX1671" s="51"/>
      <c r="GY1671" s="51"/>
    </row>
    <row r="1672" spans="194:207" ht="12.75">
      <c r="GL1672" s="51"/>
      <c r="GM1672" s="51"/>
      <c r="GN1672" s="51"/>
      <c r="GO1672" s="51"/>
      <c r="GP1672" s="51"/>
      <c r="GQ1672" s="57"/>
      <c r="GR1672" s="51"/>
      <c r="GS1672" s="51"/>
      <c r="GT1672" s="96"/>
      <c r="GU1672" s="96"/>
      <c r="GV1672" s="51"/>
      <c r="GW1672" s="51"/>
      <c r="GX1672" s="51"/>
      <c r="GY1672" s="51"/>
    </row>
    <row r="1673" spans="194:207" ht="12.75">
      <c r="GL1673" s="51"/>
      <c r="GM1673" s="51"/>
      <c r="GN1673" s="51"/>
      <c r="GO1673" s="51"/>
      <c r="GP1673" s="51"/>
      <c r="GQ1673" s="57"/>
      <c r="GR1673" s="51"/>
      <c r="GS1673" s="51"/>
      <c r="GT1673" s="96"/>
      <c r="GU1673" s="96"/>
      <c r="GV1673" s="51"/>
      <c r="GW1673" s="51"/>
      <c r="GX1673" s="51"/>
      <c r="GY1673" s="51"/>
    </row>
    <row r="1674" spans="194:207" ht="12.75">
      <c r="GL1674" s="51"/>
      <c r="GM1674" s="51"/>
      <c r="GN1674" s="51"/>
      <c r="GO1674" s="51"/>
      <c r="GP1674" s="51"/>
      <c r="GQ1674" s="57"/>
      <c r="GR1674" s="51"/>
      <c r="GS1674" s="51"/>
      <c r="GT1674" s="96"/>
      <c r="GU1674" s="96"/>
      <c r="GV1674" s="51"/>
      <c r="GW1674" s="51"/>
      <c r="GX1674" s="51"/>
      <c r="GY1674" s="51"/>
    </row>
    <row r="1675" spans="194:207" ht="12.75">
      <c r="GL1675" s="51"/>
      <c r="GM1675" s="51"/>
      <c r="GN1675" s="51"/>
      <c r="GO1675" s="51"/>
      <c r="GP1675" s="51"/>
      <c r="GQ1675" s="57"/>
      <c r="GR1675" s="51"/>
      <c r="GS1675" s="51"/>
      <c r="GT1675" s="96"/>
      <c r="GU1675" s="96"/>
      <c r="GV1675" s="51"/>
      <c r="GW1675" s="51"/>
      <c r="GX1675" s="51"/>
      <c r="GY1675" s="51"/>
    </row>
    <row r="1676" spans="194:207" ht="12.75">
      <c r="GL1676" s="51"/>
      <c r="GM1676" s="51"/>
      <c r="GN1676" s="51"/>
      <c r="GO1676" s="51"/>
      <c r="GP1676" s="51"/>
      <c r="GQ1676" s="57"/>
      <c r="GR1676" s="51"/>
      <c r="GS1676" s="51"/>
      <c r="GT1676" s="96"/>
      <c r="GU1676" s="96"/>
      <c r="GV1676" s="51"/>
      <c r="GW1676" s="51"/>
      <c r="GX1676" s="51"/>
      <c r="GY1676" s="51"/>
    </row>
    <row r="1677" spans="194:207" ht="12.75">
      <c r="GL1677" s="51"/>
      <c r="GM1677" s="51"/>
      <c r="GN1677" s="51"/>
      <c r="GO1677" s="51"/>
      <c r="GP1677" s="51"/>
      <c r="GQ1677" s="57"/>
      <c r="GR1677" s="51"/>
      <c r="GS1677" s="51"/>
      <c r="GT1677" s="96"/>
      <c r="GU1677" s="96"/>
      <c r="GV1677" s="51"/>
      <c r="GW1677" s="51"/>
      <c r="GX1677" s="51"/>
      <c r="GY1677" s="51"/>
    </row>
    <row r="1678" spans="194:207" ht="12.75">
      <c r="GL1678" s="51"/>
      <c r="GM1678" s="51"/>
      <c r="GN1678" s="51"/>
      <c r="GO1678" s="51"/>
      <c r="GP1678" s="51"/>
      <c r="GQ1678" s="57"/>
      <c r="GR1678" s="51"/>
      <c r="GS1678" s="51"/>
      <c r="GT1678" s="96"/>
      <c r="GU1678" s="96"/>
      <c r="GV1678" s="51"/>
      <c r="GW1678" s="51"/>
      <c r="GX1678" s="51"/>
      <c r="GY1678" s="51"/>
    </row>
    <row r="1679" spans="194:207" ht="12.75">
      <c r="GL1679" s="51"/>
      <c r="GM1679" s="51"/>
      <c r="GN1679" s="51"/>
      <c r="GO1679" s="51"/>
      <c r="GP1679" s="51"/>
      <c r="GQ1679" s="57"/>
      <c r="GR1679" s="51"/>
      <c r="GS1679" s="51"/>
      <c r="GT1679" s="96"/>
      <c r="GU1679" s="96"/>
      <c r="GV1679" s="51"/>
      <c r="GW1679" s="51"/>
      <c r="GX1679" s="51"/>
      <c r="GY1679" s="51"/>
    </row>
    <row r="1680" spans="194:207" ht="12.75">
      <c r="GL1680" s="51"/>
      <c r="GM1680" s="51"/>
      <c r="GN1680" s="51"/>
      <c r="GO1680" s="51"/>
      <c r="GP1680" s="51"/>
      <c r="GQ1680" s="57"/>
      <c r="GR1680" s="51"/>
      <c r="GS1680" s="51"/>
      <c r="GT1680" s="96"/>
      <c r="GU1680" s="96"/>
      <c r="GV1680" s="51"/>
      <c r="GW1680" s="51"/>
      <c r="GX1680" s="51"/>
      <c r="GY1680" s="51"/>
    </row>
    <row r="1681" spans="194:207" ht="12.75">
      <c r="GL1681" s="51"/>
      <c r="GM1681" s="51"/>
      <c r="GN1681" s="51"/>
      <c r="GO1681" s="51"/>
      <c r="GP1681" s="51"/>
      <c r="GQ1681" s="57"/>
      <c r="GR1681" s="51"/>
      <c r="GS1681" s="51"/>
      <c r="GT1681" s="96"/>
      <c r="GU1681" s="96"/>
      <c r="GV1681" s="51"/>
      <c r="GW1681" s="51"/>
      <c r="GX1681" s="51"/>
      <c r="GY1681" s="51"/>
    </row>
    <row r="1682" spans="194:207" ht="12.75">
      <c r="GL1682" s="51"/>
      <c r="GM1682" s="51"/>
      <c r="GN1682" s="51"/>
      <c r="GO1682" s="51"/>
      <c r="GP1682" s="51"/>
      <c r="GQ1682" s="57"/>
      <c r="GR1682" s="51"/>
      <c r="GS1682" s="51"/>
      <c r="GT1682" s="96"/>
      <c r="GU1682" s="96"/>
      <c r="GV1682" s="51"/>
      <c r="GW1682" s="51"/>
      <c r="GX1682" s="51"/>
      <c r="GY1682" s="51"/>
    </row>
    <row r="1683" spans="194:207" ht="12.75">
      <c r="GL1683" s="51"/>
      <c r="GM1683" s="51"/>
      <c r="GN1683" s="51"/>
      <c r="GO1683" s="51"/>
      <c r="GP1683" s="51"/>
      <c r="GQ1683" s="57"/>
      <c r="GR1683" s="51"/>
      <c r="GS1683" s="51"/>
      <c r="GT1683" s="96"/>
      <c r="GU1683" s="96"/>
      <c r="GV1683" s="51"/>
      <c r="GW1683" s="51"/>
      <c r="GX1683" s="51"/>
      <c r="GY1683" s="51"/>
    </row>
    <row r="1684" spans="194:207" ht="12.75">
      <c r="GL1684" s="51"/>
      <c r="GM1684" s="51"/>
      <c r="GN1684" s="51"/>
      <c r="GO1684" s="51"/>
      <c r="GP1684" s="51"/>
      <c r="GQ1684" s="57"/>
      <c r="GR1684" s="51"/>
      <c r="GS1684" s="51"/>
      <c r="GT1684" s="96"/>
      <c r="GU1684" s="96"/>
      <c r="GV1684" s="51"/>
      <c r="GW1684" s="51"/>
      <c r="GX1684" s="51"/>
      <c r="GY1684" s="51"/>
    </row>
    <row r="1685" spans="194:207" ht="12.75">
      <c r="GL1685" s="51"/>
      <c r="GM1685" s="51"/>
      <c r="GN1685" s="51"/>
      <c r="GO1685" s="51"/>
      <c r="GP1685" s="51"/>
      <c r="GQ1685" s="57"/>
      <c r="GR1685" s="51"/>
      <c r="GS1685" s="51"/>
      <c r="GT1685" s="96"/>
      <c r="GU1685" s="96"/>
      <c r="GV1685" s="51"/>
      <c r="GW1685" s="51"/>
      <c r="GX1685" s="51"/>
      <c r="GY1685" s="51"/>
    </row>
    <row r="1686" spans="194:207" ht="12.75">
      <c r="GL1686" s="51"/>
      <c r="GM1686" s="51"/>
      <c r="GN1686" s="51"/>
      <c r="GO1686" s="51"/>
      <c r="GP1686" s="51"/>
      <c r="GQ1686" s="57"/>
      <c r="GR1686" s="51"/>
      <c r="GS1686" s="51"/>
      <c r="GT1686" s="96"/>
      <c r="GU1686" s="96"/>
      <c r="GV1686" s="51"/>
      <c r="GW1686" s="51"/>
      <c r="GX1686" s="51"/>
      <c r="GY1686" s="51"/>
    </row>
    <row r="1687" spans="194:207" ht="12.75">
      <c r="GL1687" s="51"/>
      <c r="GM1687" s="51"/>
      <c r="GN1687" s="51"/>
      <c r="GO1687" s="51"/>
      <c r="GP1687" s="51"/>
      <c r="GQ1687" s="57"/>
      <c r="GR1687" s="51"/>
      <c r="GS1687" s="51"/>
      <c r="GT1687" s="96"/>
      <c r="GU1687" s="96"/>
      <c r="GV1687" s="51"/>
      <c r="GW1687" s="51"/>
      <c r="GX1687" s="51"/>
      <c r="GY1687" s="51"/>
    </row>
    <row r="1688" spans="194:207" ht="12.75">
      <c r="GL1688" s="51"/>
      <c r="GM1688" s="51"/>
      <c r="GN1688" s="51"/>
      <c r="GO1688" s="51"/>
      <c r="GP1688" s="51"/>
      <c r="GQ1688" s="57"/>
      <c r="GR1688" s="51"/>
      <c r="GS1688" s="51"/>
      <c r="GT1688" s="96"/>
      <c r="GU1688" s="96"/>
      <c r="GV1688" s="51"/>
      <c r="GW1688" s="51"/>
      <c r="GX1688" s="51"/>
      <c r="GY1688" s="51"/>
    </row>
    <row r="1689" spans="194:207" ht="12.75">
      <c r="GL1689" s="51"/>
      <c r="GM1689" s="51"/>
      <c r="GN1689" s="51"/>
      <c r="GO1689" s="51"/>
      <c r="GP1689" s="51"/>
      <c r="GQ1689" s="57"/>
      <c r="GR1689" s="51"/>
      <c r="GS1689" s="51"/>
      <c r="GT1689" s="96"/>
      <c r="GU1689" s="96"/>
      <c r="GV1689" s="51"/>
      <c r="GW1689" s="51"/>
      <c r="GX1689" s="51"/>
      <c r="GY1689" s="51"/>
    </row>
    <row r="1690" spans="194:207" ht="12.75">
      <c r="GL1690" s="51"/>
      <c r="GM1690" s="51"/>
      <c r="GN1690" s="51"/>
      <c r="GO1690" s="51"/>
      <c r="GP1690" s="51"/>
      <c r="GQ1690" s="57"/>
      <c r="GR1690" s="51"/>
      <c r="GS1690" s="51"/>
      <c r="GT1690" s="96"/>
      <c r="GU1690" s="96"/>
      <c r="GV1690" s="51"/>
      <c r="GW1690" s="51"/>
      <c r="GX1690" s="51"/>
      <c r="GY1690" s="51"/>
    </row>
    <row r="1691" spans="194:207" ht="12.75">
      <c r="GL1691" s="51"/>
      <c r="GM1691" s="51"/>
      <c r="GN1691" s="51"/>
      <c r="GO1691" s="51"/>
      <c r="GP1691" s="51"/>
      <c r="GQ1691" s="57"/>
      <c r="GR1691" s="51"/>
      <c r="GS1691" s="51"/>
      <c r="GT1691" s="96"/>
      <c r="GU1691" s="96"/>
      <c r="GV1691" s="51"/>
      <c r="GW1691" s="51"/>
      <c r="GX1691" s="51"/>
      <c r="GY1691" s="51"/>
    </row>
    <row r="1692" spans="194:207" ht="12.75">
      <c r="GL1692" s="51"/>
      <c r="GM1692" s="51"/>
      <c r="GN1692" s="51"/>
      <c r="GO1692" s="51"/>
      <c r="GP1692" s="51"/>
      <c r="GQ1692" s="57"/>
      <c r="GR1692" s="51"/>
      <c r="GS1692" s="51"/>
      <c r="GT1692" s="96"/>
      <c r="GU1692" s="96"/>
      <c r="GV1692" s="51"/>
      <c r="GW1692" s="51"/>
      <c r="GX1692" s="51"/>
      <c r="GY1692" s="51"/>
    </row>
    <row r="1693" spans="194:207" ht="12.75">
      <c r="GL1693" s="51"/>
      <c r="GM1693" s="51"/>
      <c r="GN1693" s="51"/>
      <c r="GO1693" s="51"/>
      <c r="GP1693" s="51"/>
      <c r="GQ1693" s="57"/>
      <c r="GR1693" s="51"/>
      <c r="GS1693" s="51"/>
      <c r="GT1693" s="96"/>
      <c r="GU1693" s="96"/>
      <c r="GV1693" s="51"/>
      <c r="GW1693" s="51"/>
      <c r="GX1693" s="51"/>
      <c r="GY1693" s="51"/>
    </row>
    <row r="1694" spans="194:207" ht="12.75">
      <c r="GL1694" s="51"/>
      <c r="GM1694" s="51"/>
      <c r="GN1694" s="51"/>
      <c r="GO1694" s="51"/>
      <c r="GP1694" s="51"/>
      <c r="GQ1694" s="57"/>
      <c r="GR1694" s="51"/>
      <c r="GS1694" s="51"/>
      <c r="GT1694" s="96"/>
      <c r="GU1694" s="96"/>
      <c r="GV1694" s="51"/>
      <c r="GW1694" s="51"/>
      <c r="GX1694" s="51"/>
      <c r="GY1694" s="51"/>
    </row>
    <row r="1695" spans="194:207" ht="12.75">
      <c r="GL1695" s="51"/>
      <c r="GM1695" s="51"/>
      <c r="GN1695" s="51"/>
      <c r="GO1695" s="51"/>
      <c r="GP1695" s="51"/>
      <c r="GQ1695" s="57"/>
      <c r="GR1695" s="51"/>
      <c r="GS1695" s="51"/>
      <c r="GT1695" s="96"/>
      <c r="GU1695" s="96"/>
      <c r="GV1695" s="51"/>
      <c r="GW1695" s="51"/>
      <c r="GX1695" s="51"/>
      <c r="GY1695" s="51"/>
    </row>
    <row r="1696" spans="194:207" ht="12.75">
      <c r="GL1696" s="51"/>
      <c r="GM1696" s="51"/>
      <c r="GN1696" s="51"/>
      <c r="GO1696" s="51"/>
      <c r="GP1696" s="51"/>
      <c r="GQ1696" s="57"/>
      <c r="GR1696" s="51"/>
      <c r="GS1696" s="51"/>
      <c r="GT1696" s="96"/>
      <c r="GU1696" s="96"/>
      <c r="GV1696" s="51"/>
      <c r="GW1696" s="51"/>
      <c r="GX1696" s="51"/>
      <c r="GY1696" s="51"/>
    </row>
    <row r="1697" spans="194:207" ht="12.75">
      <c r="GL1697" s="51"/>
      <c r="GM1697" s="51"/>
      <c r="GN1697" s="51"/>
      <c r="GO1697" s="51"/>
      <c r="GP1697" s="51"/>
      <c r="GQ1697" s="57"/>
      <c r="GR1697" s="51"/>
      <c r="GS1697" s="51"/>
      <c r="GT1697" s="96"/>
      <c r="GU1697" s="96"/>
      <c r="GV1697" s="51"/>
      <c r="GW1697" s="51"/>
      <c r="GX1697" s="51"/>
      <c r="GY1697" s="51"/>
    </row>
    <row r="1698" spans="194:207" ht="12.75">
      <c r="GL1698" s="51"/>
      <c r="GM1698" s="51"/>
      <c r="GN1698" s="51"/>
      <c r="GO1698" s="51"/>
      <c r="GP1698" s="51"/>
      <c r="GQ1698" s="57"/>
      <c r="GR1698" s="51"/>
      <c r="GS1698" s="51"/>
      <c r="GT1698" s="96"/>
      <c r="GU1698" s="96"/>
      <c r="GV1698" s="51"/>
      <c r="GW1698" s="51"/>
      <c r="GX1698" s="51"/>
      <c r="GY1698" s="51"/>
    </row>
    <row r="1699" spans="194:207" ht="12.75">
      <c r="GL1699" s="51"/>
      <c r="GM1699" s="51"/>
      <c r="GN1699" s="51"/>
      <c r="GO1699" s="51"/>
      <c r="GP1699" s="51"/>
      <c r="GQ1699" s="57"/>
      <c r="GR1699" s="51"/>
      <c r="GS1699" s="51"/>
      <c r="GT1699" s="96"/>
      <c r="GU1699" s="96"/>
      <c r="GV1699" s="51"/>
      <c r="GW1699" s="51"/>
      <c r="GX1699" s="51"/>
      <c r="GY1699" s="51"/>
    </row>
    <row r="1700" spans="194:207" ht="12.75">
      <c r="GL1700" s="51"/>
      <c r="GM1700" s="51"/>
      <c r="GN1700" s="51"/>
      <c r="GO1700" s="51"/>
      <c r="GP1700" s="51"/>
      <c r="GQ1700" s="57"/>
      <c r="GR1700" s="51"/>
      <c r="GS1700" s="51"/>
      <c r="GT1700" s="96"/>
      <c r="GU1700" s="96"/>
      <c r="GV1700" s="51"/>
      <c r="GW1700" s="51"/>
      <c r="GX1700" s="51"/>
      <c r="GY1700" s="51"/>
    </row>
    <row r="1701" spans="194:207" ht="12.75">
      <c r="GL1701" s="51"/>
      <c r="GM1701" s="51"/>
      <c r="GN1701" s="51"/>
      <c r="GO1701" s="51"/>
      <c r="GP1701" s="51"/>
      <c r="GQ1701" s="57"/>
      <c r="GR1701" s="51"/>
      <c r="GS1701" s="51"/>
      <c r="GT1701" s="96"/>
      <c r="GU1701" s="96"/>
      <c r="GV1701" s="51"/>
      <c r="GW1701" s="51"/>
      <c r="GX1701" s="51"/>
      <c r="GY1701" s="51"/>
    </row>
    <row r="1702" spans="194:207" ht="12.75">
      <c r="GL1702" s="51"/>
      <c r="GM1702" s="51"/>
      <c r="GN1702" s="51"/>
      <c r="GO1702" s="51"/>
      <c r="GP1702" s="51"/>
      <c r="GQ1702" s="57"/>
      <c r="GR1702" s="51"/>
      <c r="GS1702" s="51"/>
      <c r="GT1702" s="96"/>
      <c r="GU1702" s="96"/>
      <c r="GV1702" s="51"/>
      <c r="GW1702" s="51"/>
      <c r="GX1702" s="51"/>
      <c r="GY1702" s="51"/>
    </row>
    <row r="1703" spans="194:207" ht="12.75">
      <c r="GL1703" s="51"/>
      <c r="GM1703" s="51"/>
      <c r="GN1703" s="51"/>
      <c r="GO1703" s="51"/>
      <c r="GP1703" s="51"/>
      <c r="GQ1703" s="57"/>
      <c r="GR1703" s="51"/>
      <c r="GS1703" s="51"/>
      <c r="GT1703" s="96"/>
      <c r="GU1703" s="96"/>
      <c r="GV1703" s="51"/>
      <c r="GW1703" s="51"/>
      <c r="GX1703" s="51"/>
      <c r="GY1703" s="51"/>
    </row>
    <row r="1704" spans="194:207" ht="12.75">
      <c r="GL1704" s="51"/>
      <c r="GM1704" s="51"/>
      <c r="GN1704" s="51"/>
      <c r="GO1704" s="51"/>
      <c r="GP1704" s="51"/>
      <c r="GQ1704" s="57"/>
      <c r="GR1704" s="51"/>
      <c r="GS1704" s="51"/>
      <c r="GT1704" s="96"/>
      <c r="GU1704" s="96"/>
      <c r="GV1704" s="51"/>
      <c r="GW1704" s="51"/>
      <c r="GX1704" s="51"/>
      <c r="GY1704" s="51"/>
    </row>
    <row r="1705" spans="194:207" ht="12.75">
      <c r="GL1705" s="51"/>
      <c r="GM1705" s="51"/>
      <c r="GN1705" s="51"/>
      <c r="GO1705" s="51"/>
      <c r="GP1705" s="51"/>
      <c r="GQ1705" s="57"/>
      <c r="GR1705" s="51"/>
      <c r="GS1705" s="51"/>
      <c r="GT1705" s="96"/>
      <c r="GU1705" s="96"/>
      <c r="GV1705" s="51"/>
      <c r="GW1705" s="51"/>
      <c r="GX1705" s="51"/>
      <c r="GY1705" s="51"/>
    </row>
    <row r="1706" spans="194:207" ht="12.75">
      <c r="GL1706" s="51"/>
      <c r="GM1706" s="51"/>
      <c r="GN1706" s="51"/>
      <c r="GO1706" s="51"/>
      <c r="GP1706" s="51"/>
      <c r="GQ1706" s="57"/>
      <c r="GR1706" s="51"/>
      <c r="GS1706" s="51"/>
      <c r="GT1706" s="96"/>
      <c r="GU1706" s="96"/>
      <c r="GV1706" s="51"/>
      <c r="GW1706" s="51"/>
      <c r="GX1706" s="51"/>
      <c r="GY1706" s="51"/>
    </row>
    <row r="1707" spans="194:207" ht="12.75">
      <c r="GL1707" s="51"/>
      <c r="GM1707" s="51"/>
      <c r="GN1707" s="51"/>
      <c r="GO1707" s="51"/>
      <c r="GP1707" s="51"/>
      <c r="GQ1707" s="57"/>
      <c r="GR1707" s="51"/>
      <c r="GS1707" s="51"/>
      <c r="GT1707" s="96"/>
      <c r="GU1707" s="96"/>
      <c r="GV1707" s="51"/>
      <c r="GW1707" s="51"/>
      <c r="GX1707" s="51"/>
      <c r="GY1707" s="51"/>
    </row>
    <row r="1708" spans="194:207" ht="12.75">
      <c r="GL1708" s="51"/>
      <c r="GM1708" s="51"/>
      <c r="GN1708" s="51"/>
      <c r="GO1708" s="51"/>
      <c r="GP1708" s="51"/>
      <c r="GQ1708" s="57"/>
      <c r="GR1708" s="51"/>
      <c r="GS1708" s="51"/>
      <c r="GT1708" s="96"/>
      <c r="GU1708" s="96"/>
      <c r="GV1708" s="51"/>
      <c r="GW1708" s="51"/>
      <c r="GX1708" s="51"/>
      <c r="GY1708" s="51"/>
    </row>
    <row r="1709" spans="194:207" ht="12.75">
      <c r="GL1709" s="51"/>
      <c r="GM1709" s="51"/>
      <c r="GN1709" s="51"/>
      <c r="GO1709" s="51"/>
      <c r="GP1709" s="51"/>
      <c r="GQ1709" s="57"/>
      <c r="GR1709" s="51"/>
      <c r="GS1709" s="51"/>
      <c r="GT1709" s="96"/>
      <c r="GU1709" s="96"/>
      <c r="GV1709" s="51"/>
      <c r="GW1709" s="51"/>
      <c r="GX1709" s="51"/>
      <c r="GY1709" s="51"/>
    </row>
    <row r="1710" spans="194:207" ht="12.75">
      <c r="GL1710" s="51"/>
      <c r="GM1710" s="51"/>
      <c r="GN1710" s="51"/>
      <c r="GO1710" s="51"/>
      <c r="GP1710" s="51"/>
      <c r="GQ1710" s="57"/>
      <c r="GR1710" s="51"/>
      <c r="GS1710" s="51"/>
      <c r="GT1710" s="96"/>
      <c r="GU1710" s="96"/>
      <c r="GV1710" s="51"/>
      <c r="GW1710" s="51"/>
      <c r="GX1710" s="51"/>
      <c r="GY1710" s="51"/>
    </row>
    <row r="1711" spans="194:207" ht="12.75">
      <c r="GL1711" s="51"/>
      <c r="GM1711" s="51"/>
      <c r="GN1711" s="51"/>
      <c r="GO1711" s="51"/>
      <c r="GP1711" s="51"/>
      <c r="GQ1711" s="57"/>
      <c r="GR1711" s="51"/>
      <c r="GS1711" s="51"/>
      <c r="GT1711" s="96"/>
      <c r="GU1711" s="96"/>
      <c r="GV1711" s="51"/>
      <c r="GW1711" s="51"/>
      <c r="GX1711" s="51"/>
      <c r="GY1711" s="51"/>
    </row>
    <row r="1712" spans="194:207" ht="12.75">
      <c r="GL1712" s="51"/>
      <c r="GM1712" s="51"/>
      <c r="GN1712" s="51"/>
      <c r="GO1712" s="51"/>
      <c r="GP1712" s="51"/>
      <c r="GQ1712" s="57"/>
      <c r="GR1712" s="51"/>
      <c r="GS1712" s="51"/>
      <c r="GT1712" s="96"/>
      <c r="GU1712" s="96"/>
      <c r="GV1712" s="51"/>
      <c r="GW1712" s="51"/>
      <c r="GX1712" s="51"/>
      <c r="GY1712" s="51"/>
    </row>
    <row r="1713" spans="194:207" ht="12.75">
      <c r="GL1713" s="51"/>
      <c r="GM1713" s="51"/>
      <c r="GN1713" s="51"/>
      <c r="GO1713" s="51"/>
      <c r="GP1713" s="51"/>
      <c r="GQ1713" s="57"/>
      <c r="GR1713" s="51"/>
      <c r="GS1713" s="51"/>
      <c r="GT1713" s="96"/>
      <c r="GU1713" s="96"/>
      <c r="GV1713" s="51"/>
      <c r="GW1713" s="51"/>
      <c r="GX1713" s="51"/>
      <c r="GY1713" s="51"/>
    </row>
    <row r="1714" spans="194:207" ht="12.75">
      <c r="GL1714" s="51"/>
      <c r="GM1714" s="51"/>
      <c r="GN1714" s="51"/>
      <c r="GO1714" s="51"/>
      <c r="GP1714" s="51"/>
      <c r="GQ1714" s="57"/>
      <c r="GR1714" s="51"/>
      <c r="GS1714" s="51"/>
      <c r="GT1714" s="96"/>
      <c r="GU1714" s="96"/>
      <c r="GV1714" s="51"/>
      <c r="GW1714" s="51"/>
      <c r="GX1714" s="51"/>
      <c r="GY1714" s="51"/>
    </row>
    <row r="1715" spans="194:207" ht="12.75">
      <c r="GL1715" s="51"/>
      <c r="GM1715" s="51"/>
      <c r="GN1715" s="51"/>
      <c r="GO1715" s="51"/>
      <c r="GP1715" s="51"/>
      <c r="GQ1715" s="57"/>
      <c r="GR1715" s="51"/>
      <c r="GS1715" s="51"/>
      <c r="GT1715" s="96"/>
      <c r="GU1715" s="96"/>
      <c r="GV1715" s="51"/>
      <c r="GW1715" s="51"/>
      <c r="GX1715" s="51"/>
      <c r="GY1715" s="51"/>
    </row>
    <row r="1716" spans="194:207" ht="12.75">
      <c r="GL1716" s="51"/>
      <c r="GM1716" s="51"/>
      <c r="GN1716" s="51"/>
      <c r="GO1716" s="51"/>
      <c r="GP1716" s="51"/>
      <c r="GQ1716" s="57"/>
      <c r="GR1716" s="51"/>
      <c r="GS1716" s="51"/>
      <c r="GT1716" s="96"/>
      <c r="GU1716" s="96"/>
      <c r="GV1716" s="51"/>
      <c r="GW1716" s="51"/>
      <c r="GX1716" s="51"/>
      <c r="GY1716" s="51"/>
    </row>
    <row r="1717" spans="194:207" ht="12.75">
      <c r="GL1717" s="51"/>
      <c r="GM1717" s="51"/>
      <c r="GN1717" s="51"/>
      <c r="GO1717" s="51"/>
      <c r="GP1717" s="51"/>
      <c r="GQ1717" s="57"/>
      <c r="GR1717" s="51"/>
      <c r="GS1717" s="51"/>
      <c r="GT1717" s="96"/>
      <c r="GU1717" s="96"/>
      <c r="GV1717" s="51"/>
      <c r="GW1717" s="51"/>
      <c r="GX1717" s="51"/>
      <c r="GY1717" s="51"/>
    </row>
    <row r="1718" spans="194:207" ht="12.75">
      <c r="GL1718" s="51"/>
      <c r="GM1718" s="51"/>
      <c r="GN1718" s="51"/>
      <c r="GO1718" s="51"/>
      <c r="GP1718" s="51"/>
      <c r="GQ1718" s="57"/>
      <c r="GR1718" s="51"/>
      <c r="GS1718" s="51"/>
      <c r="GT1718" s="96"/>
      <c r="GU1718" s="96"/>
      <c r="GV1718" s="51"/>
      <c r="GW1718" s="51"/>
      <c r="GX1718" s="51"/>
      <c r="GY1718" s="51"/>
    </row>
    <row r="1719" spans="194:207" ht="12.75">
      <c r="GL1719" s="51"/>
      <c r="GM1719" s="51"/>
      <c r="GN1719" s="51"/>
      <c r="GO1719" s="51"/>
      <c r="GP1719" s="51"/>
      <c r="GQ1719" s="57"/>
      <c r="GR1719" s="51"/>
      <c r="GS1719" s="51"/>
      <c r="GT1719" s="96"/>
      <c r="GU1719" s="96"/>
      <c r="GV1719" s="51"/>
      <c r="GW1719" s="51"/>
      <c r="GX1719" s="51"/>
      <c r="GY1719" s="51"/>
    </row>
    <row r="1720" spans="194:207" ht="12.75">
      <c r="GL1720" s="51"/>
      <c r="GM1720" s="51"/>
      <c r="GN1720" s="51"/>
      <c r="GO1720" s="51"/>
      <c r="GP1720" s="51"/>
      <c r="GQ1720" s="57"/>
      <c r="GR1720" s="51"/>
      <c r="GS1720" s="51"/>
      <c r="GT1720" s="96"/>
      <c r="GU1720" s="96"/>
      <c r="GV1720" s="51"/>
      <c r="GW1720" s="51"/>
      <c r="GX1720" s="51"/>
      <c r="GY1720" s="51"/>
    </row>
    <row r="1721" spans="194:207" ht="12.75">
      <c r="GL1721" s="51"/>
      <c r="GM1721" s="51"/>
      <c r="GN1721" s="51"/>
      <c r="GO1721" s="51"/>
      <c r="GP1721" s="51"/>
      <c r="GQ1721" s="57"/>
      <c r="GR1721" s="51"/>
      <c r="GS1721" s="51"/>
      <c r="GT1721" s="96"/>
      <c r="GU1721" s="96"/>
      <c r="GV1721" s="51"/>
      <c r="GW1721" s="51"/>
      <c r="GX1721" s="51"/>
      <c r="GY1721" s="51"/>
    </row>
    <row r="1722" spans="194:207" ht="12.75">
      <c r="GL1722" s="51"/>
      <c r="GM1722" s="51"/>
      <c r="GN1722" s="51"/>
      <c r="GO1722" s="51"/>
      <c r="GP1722" s="51"/>
      <c r="GQ1722" s="57"/>
      <c r="GR1722" s="51"/>
      <c r="GS1722" s="51"/>
      <c r="GT1722" s="96"/>
      <c r="GU1722" s="96"/>
      <c r="GV1722" s="51"/>
      <c r="GW1722" s="51"/>
      <c r="GX1722" s="51"/>
      <c r="GY1722" s="51"/>
    </row>
    <row r="1723" spans="194:207" ht="12.75">
      <c r="GL1723" s="51"/>
      <c r="GM1723" s="51"/>
      <c r="GN1723" s="51"/>
      <c r="GO1723" s="51"/>
      <c r="GP1723" s="51"/>
      <c r="GQ1723" s="57"/>
      <c r="GR1723" s="51"/>
      <c r="GS1723" s="51"/>
      <c r="GT1723" s="96"/>
      <c r="GU1723" s="96"/>
      <c r="GV1723" s="51"/>
      <c r="GW1723" s="51"/>
      <c r="GX1723" s="51"/>
      <c r="GY1723" s="51"/>
    </row>
    <row r="1724" spans="194:207" ht="12.75">
      <c r="GL1724" s="51"/>
      <c r="GM1724" s="51"/>
      <c r="GN1724" s="51"/>
      <c r="GO1724" s="51"/>
      <c r="GP1724" s="51"/>
      <c r="GQ1724" s="57"/>
      <c r="GR1724" s="51"/>
      <c r="GS1724" s="51"/>
      <c r="GT1724" s="96"/>
      <c r="GU1724" s="96"/>
      <c r="GV1724" s="51"/>
      <c r="GW1724" s="51"/>
      <c r="GX1724" s="51"/>
      <c r="GY1724" s="51"/>
    </row>
    <row r="1725" spans="194:207" ht="12.75">
      <c r="GL1725" s="51"/>
      <c r="GM1725" s="51"/>
      <c r="GN1725" s="51"/>
      <c r="GO1725" s="51"/>
      <c r="GP1725" s="51"/>
      <c r="GQ1725" s="57"/>
      <c r="GR1725" s="51"/>
      <c r="GS1725" s="51"/>
      <c r="GT1725" s="96"/>
      <c r="GU1725" s="96"/>
      <c r="GV1725" s="51"/>
      <c r="GW1725" s="51"/>
      <c r="GX1725" s="51"/>
      <c r="GY1725" s="51"/>
    </row>
    <row r="1726" spans="194:207" ht="12.75">
      <c r="GL1726" s="51"/>
      <c r="GM1726" s="51"/>
      <c r="GN1726" s="51"/>
      <c r="GO1726" s="51"/>
      <c r="GP1726" s="51"/>
      <c r="GQ1726" s="57"/>
      <c r="GR1726" s="51"/>
      <c r="GS1726" s="51"/>
      <c r="GT1726" s="96"/>
      <c r="GU1726" s="96"/>
      <c r="GV1726" s="51"/>
      <c r="GW1726" s="51"/>
      <c r="GX1726" s="51"/>
      <c r="GY1726" s="51"/>
    </row>
    <row r="1727" spans="194:207" ht="12.75">
      <c r="GL1727" s="51"/>
      <c r="GM1727" s="51"/>
      <c r="GN1727" s="51"/>
      <c r="GO1727" s="51"/>
      <c r="GP1727" s="51"/>
      <c r="GQ1727" s="57"/>
      <c r="GR1727" s="51"/>
      <c r="GS1727" s="51"/>
      <c r="GT1727" s="96"/>
      <c r="GU1727" s="96"/>
      <c r="GV1727" s="51"/>
      <c r="GW1727" s="51"/>
      <c r="GX1727" s="51"/>
      <c r="GY1727" s="51"/>
    </row>
    <row r="1728" spans="194:207" ht="12.75">
      <c r="GL1728" s="51"/>
      <c r="GM1728" s="51"/>
      <c r="GN1728" s="51"/>
      <c r="GO1728" s="51"/>
      <c r="GP1728" s="51"/>
      <c r="GQ1728" s="57"/>
      <c r="GR1728" s="51"/>
      <c r="GS1728" s="51"/>
      <c r="GT1728" s="96"/>
      <c r="GU1728" s="96"/>
      <c r="GV1728" s="51"/>
      <c r="GW1728" s="51"/>
      <c r="GX1728" s="51"/>
      <c r="GY1728" s="51"/>
    </row>
    <row r="1729" spans="194:207" ht="12.75">
      <c r="GL1729" s="51"/>
      <c r="GM1729" s="51"/>
      <c r="GN1729" s="51"/>
      <c r="GO1729" s="51"/>
      <c r="GP1729" s="51"/>
      <c r="GQ1729" s="57"/>
      <c r="GR1729" s="51"/>
      <c r="GS1729" s="51"/>
      <c r="GT1729" s="96"/>
      <c r="GU1729" s="96"/>
      <c r="GV1729" s="51"/>
      <c r="GW1729" s="51"/>
      <c r="GX1729" s="51"/>
      <c r="GY1729" s="51"/>
    </row>
    <row r="1730" spans="194:207" ht="12.75">
      <c r="GL1730" s="51"/>
      <c r="GM1730" s="51"/>
      <c r="GN1730" s="51"/>
      <c r="GO1730" s="51"/>
      <c r="GP1730" s="51"/>
      <c r="GQ1730" s="57"/>
      <c r="GR1730" s="51"/>
      <c r="GS1730" s="51"/>
      <c r="GT1730" s="96"/>
      <c r="GU1730" s="96"/>
      <c r="GV1730" s="51"/>
      <c r="GW1730" s="51"/>
      <c r="GX1730" s="51"/>
      <c r="GY1730" s="51"/>
    </row>
    <row r="1731" spans="194:207" ht="12.75">
      <c r="GL1731" s="51"/>
      <c r="GM1731" s="51"/>
      <c r="GN1731" s="51"/>
      <c r="GO1731" s="51"/>
      <c r="GP1731" s="51"/>
      <c r="GQ1731" s="57"/>
      <c r="GR1731" s="51"/>
      <c r="GS1731" s="51"/>
      <c r="GT1731" s="96"/>
      <c r="GU1731" s="96"/>
      <c r="GV1731" s="51"/>
      <c r="GW1731" s="51"/>
      <c r="GX1731" s="51"/>
      <c r="GY1731" s="51"/>
    </row>
    <row r="1732" spans="194:207" ht="12.75">
      <c r="GL1732" s="51"/>
      <c r="GM1732" s="51"/>
      <c r="GN1732" s="51"/>
      <c r="GO1732" s="51"/>
      <c r="GP1732" s="51"/>
      <c r="GQ1732" s="57"/>
      <c r="GR1732" s="51"/>
      <c r="GS1732" s="51"/>
      <c r="GT1732" s="96"/>
      <c r="GU1732" s="96"/>
      <c r="GV1732" s="51"/>
      <c r="GW1732" s="51"/>
      <c r="GX1732" s="51"/>
      <c r="GY1732" s="51"/>
    </row>
    <row r="1733" spans="194:207" ht="12.75">
      <c r="GL1733" s="51"/>
      <c r="GM1733" s="51"/>
      <c r="GN1733" s="51"/>
      <c r="GO1733" s="51"/>
      <c r="GP1733" s="51"/>
      <c r="GQ1733" s="57"/>
      <c r="GR1733" s="51"/>
      <c r="GS1733" s="51"/>
      <c r="GT1733" s="96"/>
      <c r="GU1733" s="96"/>
      <c r="GV1733" s="51"/>
      <c r="GW1733" s="51"/>
      <c r="GX1733" s="51"/>
      <c r="GY1733" s="51"/>
    </row>
    <row r="1734" spans="194:207" ht="12.75">
      <c r="GL1734" s="51"/>
      <c r="GM1734" s="51"/>
      <c r="GN1734" s="51"/>
      <c r="GO1734" s="51"/>
      <c r="GP1734" s="51"/>
      <c r="GQ1734" s="57"/>
      <c r="GR1734" s="51"/>
      <c r="GS1734" s="51"/>
      <c r="GT1734" s="96"/>
      <c r="GU1734" s="96"/>
      <c r="GV1734" s="51"/>
      <c r="GW1734" s="51"/>
      <c r="GX1734" s="51"/>
      <c r="GY1734" s="51"/>
    </row>
    <row r="1735" spans="194:207" ht="12.75">
      <c r="GL1735" s="51"/>
      <c r="GM1735" s="51"/>
      <c r="GN1735" s="51"/>
      <c r="GO1735" s="51"/>
      <c r="GP1735" s="51"/>
      <c r="GQ1735" s="57"/>
      <c r="GR1735" s="51"/>
      <c r="GS1735" s="51"/>
      <c r="GT1735" s="96"/>
      <c r="GU1735" s="96"/>
      <c r="GV1735" s="51"/>
      <c r="GW1735" s="51"/>
      <c r="GX1735" s="51"/>
      <c r="GY1735" s="51"/>
    </row>
    <row r="1736" spans="194:207" ht="12.75">
      <c r="GL1736" s="51"/>
      <c r="GM1736" s="51"/>
      <c r="GN1736" s="51"/>
      <c r="GO1736" s="51"/>
      <c r="GP1736" s="51"/>
      <c r="GQ1736" s="57"/>
      <c r="GR1736" s="51"/>
      <c r="GS1736" s="51"/>
      <c r="GT1736" s="96"/>
      <c r="GU1736" s="96"/>
      <c r="GV1736" s="51"/>
      <c r="GW1736" s="51"/>
      <c r="GX1736" s="51"/>
      <c r="GY1736" s="51"/>
    </row>
    <row r="1737" spans="194:207" ht="12.75">
      <c r="GL1737" s="51"/>
      <c r="GM1737" s="51"/>
      <c r="GN1737" s="51"/>
      <c r="GO1737" s="51"/>
      <c r="GP1737" s="51"/>
      <c r="GQ1737" s="57"/>
      <c r="GR1737" s="51"/>
      <c r="GS1737" s="51"/>
      <c r="GT1737" s="96"/>
      <c r="GU1737" s="96"/>
      <c r="GV1737" s="51"/>
      <c r="GW1737" s="51"/>
      <c r="GX1737" s="51"/>
      <c r="GY1737" s="51"/>
    </row>
    <row r="1738" spans="194:207" ht="12.75">
      <c r="GL1738" s="51"/>
      <c r="GM1738" s="51"/>
      <c r="GN1738" s="51"/>
      <c r="GO1738" s="51"/>
      <c r="GP1738" s="51"/>
      <c r="GQ1738" s="57"/>
      <c r="GR1738" s="51"/>
      <c r="GS1738" s="51"/>
      <c r="GT1738" s="96"/>
      <c r="GU1738" s="96"/>
      <c r="GV1738" s="51"/>
      <c r="GW1738" s="51"/>
      <c r="GX1738" s="51"/>
      <c r="GY1738" s="51"/>
    </row>
    <row r="1739" spans="194:207" ht="12.75">
      <c r="GL1739" s="51"/>
      <c r="GM1739" s="51"/>
      <c r="GN1739" s="51"/>
      <c r="GO1739" s="51"/>
      <c r="GP1739" s="51"/>
      <c r="GQ1739" s="57"/>
      <c r="GR1739" s="51"/>
      <c r="GS1739" s="51"/>
      <c r="GT1739" s="96"/>
      <c r="GU1739" s="96"/>
      <c r="GV1739" s="51"/>
      <c r="GW1739" s="51"/>
      <c r="GX1739" s="51"/>
      <c r="GY1739" s="51"/>
    </row>
    <row r="1740" spans="194:207" ht="12.75">
      <c r="GL1740" s="51"/>
      <c r="GM1740" s="51"/>
      <c r="GN1740" s="51"/>
      <c r="GO1740" s="51"/>
      <c r="GP1740" s="51"/>
      <c r="GQ1740" s="57"/>
      <c r="GR1740" s="51"/>
      <c r="GS1740" s="51"/>
      <c r="GT1740" s="96"/>
      <c r="GU1740" s="96"/>
      <c r="GV1740" s="51"/>
      <c r="GW1740" s="51"/>
      <c r="GX1740" s="51"/>
      <c r="GY1740" s="51"/>
    </row>
    <row r="1741" spans="194:207" ht="12.75">
      <c r="GL1741" s="51"/>
      <c r="GM1741" s="51"/>
      <c r="GN1741" s="51"/>
      <c r="GO1741" s="51"/>
      <c r="GP1741" s="51"/>
      <c r="GQ1741" s="57"/>
      <c r="GR1741" s="51"/>
      <c r="GS1741" s="51"/>
      <c r="GT1741" s="96"/>
      <c r="GU1741" s="96"/>
      <c r="GV1741" s="51"/>
      <c r="GW1741" s="51"/>
      <c r="GX1741" s="51"/>
      <c r="GY1741" s="51"/>
    </row>
    <row r="1742" spans="194:207" ht="12.75">
      <c r="GL1742" s="51"/>
      <c r="GM1742" s="51"/>
      <c r="GN1742" s="51"/>
      <c r="GO1742" s="51"/>
      <c r="GP1742" s="51"/>
      <c r="GQ1742" s="57"/>
      <c r="GR1742" s="51"/>
      <c r="GS1742" s="51"/>
      <c r="GT1742" s="96"/>
      <c r="GU1742" s="96"/>
      <c r="GV1742" s="51"/>
      <c r="GW1742" s="51"/>
      <c r="GX1742" s="51"/>
      <c r="GY1742" s="51"/>
    </row>
    <row r="1743" spans="194:207" ht="12.75">
      <c r="GL1743" s="51"/>
      <c r="GM1743" s="51"/>
      <c r="GN1743" s="51"/>
      <c r="GO1743" s="51"/>
      <c r="GP1743" s="51"/>
      <c r="GQ1743" s="57"/>
      <c r="GR1743" s="51"/>
      <c r="GS1743" s="51"/>
      <c r="GT1743" s="96"/>
      <c r="GU1743" s="96"/>
      <c r="GV1743" s="51"/>
      <c r="GW1743" s="51"/>
      <c r="GX1743" s="51"/>
      <c r="GY1743" s="51"/>
    </row>
    <row r="1744" spans="194:207" ht="12.75">
      <c r="GL1744" s="51"/>
      <c r="GM1744" s="51"/>
      <c r="GN1744" s="51"/>
      <c r="GO1744" s="51"/>
      <c r="GP1744" s="51"/>
      <c r="GQ1744" s="57"/>
      <c r="GR1744" s="51"/>
      <c r="GS1744" s="51"/>
      <c r="GT1744" s="96"/>
      <c r="GU1744" s="96"/>
      <c r="GV1744" s="51"/>
      <c r="GW1744" s="51"/>
      <c r="GX1744" s="51"/>
      <c r="GY1744" s="51"/>
    </row>
    <row r="1745" spans="194:207" ht="12.75">
      <c r="GL1745" s="51"/>
      <c r="GM1745" s="51"/>
      <c r="GN1745" s="51"/>
      <c r="GO1745" s="51"/>
      <c r="GP1745" s="51"/>
      <c r="GQ1745" s="57"/>
      <c r="GR1745" s="51"/>
      <c r="GS1745" s="51"/>
      <c r="GT1745" s="96"/>
      <c r="GU1745" s="96"/>
      <c r="GV1745" s="51"/>
      <c r="GW1745" s="51"/>
      <c r="GX1745" s="51"/>
      <c r="GY1745" s="51"/>
    </row>
    <row r="1746" spans="194:207" ht="12.75">
      <c r="GL1746" s="51"/>
      <c r="GM1746" s="51"/>
      <c r="GN1746" s="51"/>
      <c r="GO1746" s="51"/>
      <c r="GP1746" s="51"/>
      <c r="GQ1746" s="57"/>
      <c r="GR1746" s="51"/>
      <c r="GS1746" s="51"/>
      <c r="GT1746" s="96"/>
      <c r="GU1746" s="96"/>
      <c r="GV1746" s="51"/>
      <c r="GW1746" s="51"/>
      <c r="GX1746" s="51"/>
      <c r="GY1746" s="51"/>
    </row>
    <row r="1747" spans="194:207" ht="12.75">
      <c r="GL1747" s="51"/>
      <c r="GM1747" s="51"/>
      <c r="GN1747" s="51"/>
      <c r="GO1747" s="51"/>
      <c r="GP1747" s="51"/>
      <c r="GQ1747" s="57"/>
      <c r="GR1747" s="51"/>
      <c r="GS1747" s="51"/>
      <c r="GT1747" s="96"/>
      <c r="GU1747" s="96"/>
      <c r="GV1747" s="51"/>
      <c r="GW1747" s="51"/>
      <c r="GX1747" s="51"/>
      <c r="GY1747" s="51"/>
    </row>
    <row r="1748" spans="194:207" ht="12.75">
      <c r="GL1748" s="51"/>
      <c r="GM1748" s="51"/>
      <c r="GN1748" s="51"/>
      <c r="GO1748" s="51"/>
      <c r="GP1748" s="51"/>
      <c r="GQ1748" s="57"/>
      <c r="GR1748" s="51"/>
      <c r="GS1748" s="51"/>
      <c r="GT1748" s="96"/>
      <c r="GU1748" s="96"/>
      <c r="GV1748" s="51"/>
      <c r="GW1748" s="51"/>
      <c r="GX1748" s="51"/>
      <c r="GY1748" s="51"/>
    </row>
    <row r="1749" spans="194:207" ht="12.75">
      <c r="GL1749" s="51"/>
      <c r="GM1749" s="51"/>
      <c r="GN1749" s="51"/>
      <c r="GO1749" s="51"/>
      <c r="GP1749" s="51"/>
      <c r="GQ1749" s="57"/>
      <c r="GR1749" s="51"/>
      <c r="GS1749" s="51"/>
      <c r="GT1749" s="96"/>
      <c r="GU1749" s="96"/>
      <c r="GV1749" s="51"/>
      <c r="GW1749" s="51"/>
      <c r="GX1749" s="51"/>
      <c r="GY1749" s="51"/>
    </row>
    <row r="1750" spans="194:207" ht="12.75">
      <c r="GL1750" s="51"/>
      <c r="GM1750" s="51"/>
      <c r="GN1750" s="51"/>
      <c r="GO1750" s="51"/>
      <c r="GP1750" s="51"/>
      <c r="GQ1750" s="57"/>
      <c r="GR1750" s="51"/>
      <c r="GS1750" s="51"/>
      <c r="GT1750" s="96"/>
      <c r="GU1750" s="96"/>
      <c r="GV1750" s="51"/>
      <c r="GW1750" s="51"/>
      <c r="GX1750" s="51"/>
      <c r="GY1750" s="51"/>
    </row>
    <row r="1751" spans="194:207" ht="12.75">
      <c r="GL1751" s="51"/>
      <c r="GM1751" s="51"/>
      <c r="GN1751" s="51"/>
      <c r="GO1751" s="51"/>
      <c r="GP1751" s="51"/>
      <c r="GQ1751" s="57"/>
      <c r="GR1751" s="51"/>
      <c r="GS1751" s="51"/>
      <c r="GT1751" s="96"/>
      <c r="GU1751" s="96"/>
      <c r="GV1751" s="51"/>
      <c r="GW1751" s="51"/>
      <c r="GX1751" s="51"/>
      <c r="GY1751" s="51"/>
    </row>
    <row r="1752" spans="194:207" ht="12.75">
      <c r="GL1752" s="51"/>
      <c r="GM1752" s="51"/>
      <c r="GN1752" s="51"/>
      <c r="GO1752" s="51"/>
      <c r="GP1752" s="51"/>
      <c r="GQ1752" s="57"/>
      <c r="GR1752" s="51"/>
      <c r="GS1752" s="51"/>
      <c r="GT1752" s="96"/>
      <c r="GU1752" s="96"/>
      <c r="GV1752" s="51"/>
      <c r="GW1752" s="51"/>
      <c r="GX1752" s="51"/>
      <c r="GY1752" s="51"/>
    </row>
    <row r="1753" spans="194:207" ht="12.75">
      <c r="GL1753" s="51"/>
      <c r="GM1753" s="51"/>
      <c r="GN1753" s="51"/>
      <c r="GO1753" s="51"/>
      <c r="GP1753" s="51"/>
      <c r="GQ1753" s="57"/>
      <c r="GR1753" s="51"/>
      <c r="GS1753" s="51"/>
      <c r="GT1753" s="96"/>
      <c r="GU1753" s="96"/>
      <c r="GV1753" s="51"/>
      <c r="GW1753" s="51"/>
      <c r="GX1753" s="51"/>
      <c r="GY1753" s="51"/>
    </row>
    <row r="1754" spans="194:207" ht="12.75">
      <c r="GL1754" s="51"/>
      <c r="GM1754" s="51"/>
      <c r="GN1754" s="51"/>
      <c r="GO1754" s="51"/>
      <c r="GP1754" s="51"/>
      <c r="GQ1754" s="57"/>
      <c r="GR1754" s="51"/>
      <c r="GS1754" s="51"/>
      <c r="GT1754" s="96"/>
      <c r="GU1754" s="96"/>
      <c r="GV1754" s="51"/>
      <c r="GW1754" s="51"/>
      <c r="GX1754" s="51"/>
      <c r="GY1754" s="51"/>
    </row>
    <row r="1755" spans="194:207" ht="12.75">
      <c r="GL1755" s="51"/>
      <c r="GM1755" s="51"/>
      <c r="GN1755" s="51"/>
      <c r="GO1755" s="51"/>
      <c r="GP1755" s="51"/>
      <c r="GQ1755" s="57"/>
      <c r="GR1755" s="51"/>
      <c r="GS1755" s="51"/>
      <c r="GT1755" s="96"/>
      <c r="GU1755" s="96"/>
      <c r="GV1755" s="51"/>
      <c r="GW1755" s="51"/>
      <c r="GX1755" s="51"/>
      <c r="GY1755" s="51"/>
    </row>
    <row r="1756" spans="194:207" ht="12.75">
      <c r="GL1756" s="51"/>
      <c r="GM1756" s="51"/>
      <c r="GN1756" s="51"/>
      <c r="GO1756" s="51"/>
      <c r="GP1756" s="51"/>
      <c r="GQ1756" s="57"/>
      <c r="GR1756" s="51"/>
      <c r="GS1756" s="51"/>
      <c r="GT1756" s="96"/>
      <c r="GU1756" s="96"/>
      <c r="GV1756" s="51"/>
      <c r="GW1756" s="51"/>
      <c r="GX1756" s="51"/>
      <c r="GY1756" s="51"/>
    </row>
    <row r="1757" spans="194:207" ht="12.75">
      <c r="GL1757" s="51"/>
      <c r="GM1757" s="51"/>
      <c r="GN1757" s="51"/>
      <c r="GO1757" s="51"/>
      <c r="GP1757" s="51"/>
      <c r="GQ1757" s="57"/>
      <c r="GR1757" s="51"/>
      <c r="GS1757" s="51"/>
      <c r="GT1757" s="96"/>
      <c r="GU1757" s="96"/>
      <c r="GV1757" s="51"/>
      <c r="GW1757" s="51"/>
      <c r="GX1757" s="51"/>
      <c r="GY1757" s="51"/>
    </row>
    <row r="1758" spans="194:207" ht="12.75">
      <c r="GL1758" s="51"/>
      <c r="GM1758" s="51"/>
      <c r="GN1758" s="51"/>
      <c r="GO1758" s="51"/>
      <c r="GP1758" s="51"/>
      <c r="GQ1758" s="57"/>
      <c r="GR1758" s="51"/>
      <c r="GS1758" s="51"/>
      <c r="GT1758" s="96"/>
      <c r="GU1758" s="96"/>
      <c r="GV1758" s="51"/>
      <c r="GW1758" s="51"/>
      <c r="GX1758" s="51"/>
      <c r="GY1758" s="51"/>
    </row>
    <row r="1759" spans="194:207" ht="12.75">
      <c r="GL1759" s="51"/>
      <c r="GM1759" s="51"/>
      <c r="GN1759" s="51"/>
      <c r="GO1759" s="51"/>
      <c r="GP1759" s="51"/>
      <c r="GQ1759" s="57"/>
      <c r="GR1759" s="51"/>
      <c r="GS1759" s="51"/>
      <c r="GT1759" s="96"/>
      <c r="GU1759" s="96"/>
      <c r="GV1759" s="51"/>
      <c r="GW1759" s="51"/>
      <c r="GX1759" s="51"/>
      <c r="GY1759" s="51"/>
    </row>
    <row r="1760" spans="194:207" ht="12.75">
      <c r="GL1760" s="51"/>
      <c r="GM1760" s="51"/>
      <c r="GN1760" s="51"/>
      <c r="GO1760" s="51"/>
      <c r="GP1760" s="51"/>
      <c r="GQ1760" s="57"/>
      <c r="GR1760" s="51"/>
      <c r="GS1760" s="51"/>
      <c r="GT1760" s="96"/>
      <c r="GU1760" s="96"/>
      <c r="GV1760" s="51"/>
      <c r="GW1760" s="51"/>
      <c r="GX1760" s="51"/>
      <c r="GY1760" s="51"/>
    </row>
    <row r="1761" spans="194:207" ht="12.75">
      <c r="GL1761" s="51"/>
      <c r="GM1761" s="51"/>
      <c r="GN1761" s="51"/>
      <c r="GO1761" s="51"/>
      <c r="GP1761" s="51"/>
      <c r="GQ1761" s="57"/>
      <c r="GR1761" s="51"/>
      <c r="GS1761" s="51"/>
      <c r="GT1761" s="96"/>
      <c r="GU1761" s="96"/>
      <c r="GV1761" s="51"/>
      <c r="GW1761" s="51"/>
      <c r="GX1761" s="51"/>
      <c r="GY1761" s="51"/>
    </row>
    <row r="1762" spans="194:207" ht="12.75">
      <c r="GL1762" s="51"/>
      <c r="GM1762" s="51"/>
      <c r="GN1762" s="51"/>
      <c r="GO1762" s="51"/>
      <c r="GP1762" s="51"/>
      <c r="GQ1762" s="57"/>
      <c r="GR1762" s="51"/>
      <c r="GS1762" s="51"/>
      <c r="GT1762" s="96"/>
      <c r="GU1762" s="96"/>
      <c r="GV1762" s="51"/>
      <c r="GW1762" s="51"/>
      <c r="GX1762" s="51"/>
      <c r="GY1762" s="51"/>
    </row>
    <row r="1763" spans="194:207" ht="12.75">
      <c r="GL1763" s="51"/>
      <c r="GM1763" s="51"/>
      <c r="GN1763" s="51"/>
      <c r="GO1763" s="51"/>
      <c r="GP1763" s="51"/>
      <c r="GQ1763" s="57"/>
      <c r="GR1763" s="51"/>
      <c r="GS1763" s="51"/>
      <c r="GT1763" s="96"/>
      <c r="GU1763" s="96"/>
      <c r="GV1763" s="51"/>
      <c r="GW1763" s="51"/>
      <c r="GX1763" s="51"/>
      <c r="GY1763" s="51"/>
    </row>
    <row r="1764" spans="194:207" ht="12.75">
      <c r="GL1764" s="51"/>
      <c r="GM1764" s="51"/>
      <c r="GN1764" s="51"/>
      <c r="GO1764" s="51"/>
      <c r="GP1764" s="51"/>
      <c r="GQ1764" s="57"/>
      <c r="GR1764" s="51"/>
      <c r="GS1764" s="51"/>
      <c r="GT1764" s="96"/>
      <c r="GU1764" s="96"/>
      <c r="GV1764" s="51"/>
      <c r="GW1764" s="51"/>
      <c r="GX1764" s="51"/>
      <c r="GY1764" s="51"/>
    </row>
    <row r="1765" spans="194:207" ht="12.75">
      <c r="GL1765" s="51"/>
      <c r="GM1765" s="51"/>
      <c r="GN1765" s="51"/>
      <c r="GO1765" s="51"/>
      <c r="GP1765" s="51"/>
      <c r="GQ1765" s="57"/>
      <c r="GR1765" s="51"/>
      <c r="GS1765" s="51"/>
      <c r="GT1765" s="96"/>
      <c r="GU1765" s="96"/>
      <c r="GV1765" s="51"/>
      <c r="GW1765" s="51"/>
      <c r="GX1765" s="51"/>
      <c r="GY1765" s="51"/>
    </row>
    <row r="1766" spans="194:207" ht="12.75">
      <c r="GL1766" s="51"/>
      <c r="GM1766" s="51"/>
      <c r="GN1766" s="51"/>
      <c r="GO1766" s="51"/>
      <c r="GP1766" s="51"/>
      <c r="GQ1766" s="57"/>
      <c r="GR1766" s="51"/>
      <c r="GS1766" s="51"/>
      <c r="GT1766" s="96"/>
      <c r="GU1766" s="96"/>
      <c r="GV1766" s="51"/>
      <c r="GW1766" s="51"/>
      <c r="GX1766" s="51"/>
      <c r="GY1766" s="51"/>
    </row>
    <row r="1767" spans="194:207" ht="12.75">
      <c r="GL1767" s="51"/>
      <c r="GM1767" s="51"/>
      <c r="GN1767" s="51"/>
      <c r="GO1767" s="51"/>
      <c r="GP1767" s="51"/>
      <c r="GQ1767" s="57"/>
      <c r="GR1767" s="51"/>
      <c r="GS1767" s="51"/>
      <c r="GT1767" s="96"/>
      <c r="GU1767" s="96"/>
      <c r="GV1767" s="51"/>
      <c r="GW1767" s="51"/>
      <c r="GX1767" s="51"/>
      <c r="GY1767" s="51"/>
    </row>
    <row r="1768" spans="194:207" ht="12.75">
      <c r="GL1768" s="51"/>
      <c r="GM1768" s="51"/>
      <c r="GN1768" s="51"/>
      <c r="GO1768" s="51"/>
      <c r="GP1768" s="51"/>
      <c r="GQ1768" s="57"/>
      <c r="GR1768" s="51"/>
      <c r="GS1768" s="51"/>
      <c r="GT1768" s="96"/>
      <c r="GU1768" s="96"/>
      <c r="GV1768" s="51"/>
      <c r="GW1768" s="51"/>
      <c r="GX1768" s="51"/>
      <c r="GY1768" s="51"/>
    </row>
    <row r="1769" spans="194:207" ht="12.75">
      <c r="GL1769" s="51"/>
      <c r="GM1769" s="51"/>
      <c r="GN1769" s="51"/>
      <c r="GO1769" s="51"/>
      <c r="GP1769" s="51"/>
      <c r="GQ1769" s="57"/>
      <c r="GR1769" s="51"/>
      <c r="GS1769" s="51"/>
      <c r="GT1769" s="96"/>
      <c r="GU1769" s="96"/>
      <c r="GV1769" s="51"/>
      <c r="GW1769" s="51"/>
      <c r="GX1769" s="51"/>
      <c r="GY1769" s="51"/>
    </row>
    <row r="1770" spans="194:207" ht="12.75">
      <c r="GL1770" s="51"/>
      <c r="GM1770" s="51"/>
      <c r="GN1770" s="51"/>
      <c r="GO1770" s="51"/>
      <c r="GP1770" s="51"/>
      <c r="GQ1770" s="57"/>
      <c r="GR1770" s="51"/>
      <c r="GS1770" s="51"/>
      <c r="GT1770" s="96"/>
      <c r="GU1770" s="96"/>
      <c r="GV1770" s="51"/>
      <c r="GW1770" s="51"/>
      <c r="GX1770" s="51"/>
      <c r="GY1770" s="51"/>
    </row>
    <row r="1771" spans="194:207" ht="12.75">
      <c r="GL1771" s="51"/>
      <c r="GM1771" s="51"/>
      <c r="GN1771" s="51"/>
      <c r="GO1771" s="51"/>
      <c r="GP1771" s="51"/>
      <c r="GQ1771" s="57"/>
      <c r="GR1771" s="51"/>
      <c r="GS1771" s="51"/>
      <c r="GT1771" s="96"/>
      <c r="GU1771" s="96"/>
      <c r="GV1771" s="51"/>
      <c r="GW1771" s="51"/>
      <c r="GX1771" s="51"/>
      <c r="GY1771" s="51"/>
    </row>
    <row r="1772" spans="194:207" ht="12.75">
      <c r="GL1772" s="51"/>
      <c r="GM1772" s="51"/>
      <c r="GN1772" s="51"/>
      <c r="GO1772" s="51"/>
      <c r="GP1772" s="51"/>
      <c r="GQ1772" s="57"/>
      <c r="GR1772" s="51"/>
      <c r="GS1772" s="51"/>
      <c r="GT1772" s="96"/>
      <c r="GU1772" s="96"/>
      <c r="GV1772" s="51"/>
      <c r="GW1772" s="51"/>
      <c r="GX1772" s="51"/>
      <c r="GY1772" s="51"/>
    </row>
    <row r="1773" spans="194:207" ht="12.75">
      <c r="GL1773" s="51"/>
      <c r="GM1773" s="51"/>
      <c r="GN1773" s="51"/>
      <c r="GO1773" s="51"/>
      <c r="GP1773" s="51"/>
      <c r="GQ1773" s="57"/>
      <c r="GR1773" s="51"/>
      <c r="GS1773" s="51"/>
      <c r="GT1773" s="96"/>
      <c r="GU1773" s="96"/>
      <c r="GV1773" s="51"/>
      <c r="GW1773" s="51"/>
      <c r="GX1773" s="51"/>
      <c r="GY1773" s="51"/>
    </row>
    <row r="1774" spans="194:207" ht="12.75">
      <c r="GL1774" s="51"/>
      <c r="GM1774" s="51"/>
      <c r="GN1774" s="51"/>
      <c r="GO1774" s="51"/>
      <c r="GP1774" s="51"/>
      <c r="GQ1774" s="57"/>
      <c r="GR1774" s="51"/>
      <c r="GS1774" s="51"/>
      <c r="GT1774" s="96"/>
      <c r="GU1774" s="96"/>
      <c r="GV1774" s="51"/>
      <c r="GW1774" s="51"/>
      <c r="GX1774" s="51"/>
      <c r="GY1774" s="51"/>
    </row>
    <row r="1775" spans="194:207" ht="12.75">
      <c r="GL1775" s="51"/>
      <c r="GM1775" s="51"/>
      <c r="GN1775" s="51"/>
      <c r="GO1775" s="51"/>
      <c r="GP1775" s="51"/>
      <c r="GQ1775" s="57"/>
      <c r="GR1775" s="51"/>
      <c r="GS1775" s="51"/>
      <c r="GT1775" s="96"/>
      <c r="GU1775" s="96"/>
      <c r="GV1775" s="51"/>
      <c r="GW1775" s="51"/>
      <c r="GX1775" s="51"/>
      <c r="GY1775" s="51"/>
    </row>
    <row r="1776" spans="194:207" ht="12.75">
      <c r="GL1776" s="51"/>
      <c r="GM1776" s="51"/>
      <c r="GN1776" s="51"/>
      <c r="GO1776" s="51"/>
      <c r="GP1776" s="51"/>
      <c r="GQ1776" s="57"/>
      <c r="GR1776" s="51"/>
      <c r="GS1776" s="51"/>
      <c r="GT1776" s="96"/>
      <c r="GU1776" s="96"/>
      <c r="GV1776" s="51"/>
      <c r="GW1776" s="51"/>
      <c r="GX1776" s="51"/>
      <c r="GY1776" s="51"/>
    </row>
    <row r="1777" spans="194:207" ht="12.75">
      <c r="GL1777" s="51"/>
      <c r="GM1777" s="51"/>
      <c r="GN1777" s="51"/>
      <c r="GO1777" s="51"/>
      <c r="GP1777" s="51"/>
      <c r="GQ1777" s="57"/>
      <c r="GR1777" s="51"/>
      <c r="GS1777" s="51"/>
      <c r="GT1777" s="96"/>
      <c r="GU1777" s="96"/>
      <c r="GV1777" s="51"/>
      <c r="GW1777" s="51"/>
      <c r="GX1777" s="51"/>
      <c r="GY1777" s="51"/>
    </row>
    <row r="1778" spans="194:207" ht="12.75">
      <c r="GL1778" s="51"/>
      <c r="GM1778" s="51"/>
      <c r="GN1778" s="51"/>
      <c r="GO1778" s="51"/>
      <c r="GP1778" s="51"/>
      <c r="GQ1778" s="57"/>
      <c r="GR1778" s="51"/>
      <c r="GS1778" s="51"/>
      <c r="GT1778" s="96"/>
      <c r="GU1778" s="96"/>
      <c r="GV1778" s="51"/>
      <c r="GW1778" s="51"/>
      <c r="GX1778" s="51"/>
      <c r="GY1778" s="51"/>
    </row>
    <row r="1779" spans="194:207" ht="12.75">
      <c r="GL1779" s="51"/>
      <c r="GM1779" s="51"/>
      <c r="GN1779" s="51"/>
      <c r="GO1779" s="51"/>
      <c r="GP1779" s="51"/>
      <c r="GQ1779" s="57"/>
      <c r="GR1779" s="51"/>
      <c r="GS1779" s="51"/>
      <c r="GT1779" s="96"/>
      <c r="GU1779" s="96"/>
      <c r="GV1779" s="51"/>
      <c r="GW1779" s="51"/>
      <c r="GX1779" s="51"/>
      <c r="GY1779" s="51"/>
    </row>
    <row r="1780" spans="194:207" ht="12.75">
      <c r="GL1780" s="51"/>
      <c r="GM1780" s="51"/>
      <c r="GN1780" s="51"/>
      <c r="GO1780" s="51"/>
      <c r="GP1780" s="51"/>
      <c r="GQ1780" s="57"/>
      <c r="GR1780" s="51"/>
      <c r="GS1780" s="51"/>
      <c r="GT1780" s="96"/>
      <c r="GU1780" s="96"/>
      <c r="GV1780" s="51"/>
      <c r="GW1780" s="51"/>
      <c r="GX1780" s="51"/>
      <c r="GY1780" s="51"/>
    </row>
    <row r="1781" spans="194:207" ht="12.75">
      <c r="GL1781" s="51"/>
      <c r="GM1781" s="51"/>
      <c r="GN1781" s="51"/>
      <c r="GO1781" s="51"/>
      <c r="GP1781" s="51"/>
      <c r="GQ1781" s="57"/>
      <c r="GR1781" s="51"/>
      <c r="GS1781" s="51"/>
      <c r="GT1781" s="96"/>
      <c r="GU1781" s="96"/>
      <c r="GV1781" s="51"/>
      <c r="GW1781" s="51"/>
      <c r="GX1781" s="51"/>
      <c r="GY1781" s="51"/>
    </row>
    <row r="1782" spans="194:207" ht="12.75">
      <c r="GL1782" s="51"/>
      <c r="GM1782" s="51"/>
      <c r="GN1782" s="51"/>
      <c r="GO1782" s="51"/>
      <c r="GP1782" s="51"/>
      <c r="GQ1782" s="57"/>
      <c r="GR1782" s="51"/>
      <c r="GS1782" s="51"/>
      <c r="GT1782" s="96"/>
      <c r="GU1782" s="96"/>
      <c r="GV1782" s="51"/>
      <c r="GW1782" s="51"/>
      <c r="GX1782" s="51"/>
      <c r="GY1782" s="51"/>
    </row>
    <row r="1783" spans="194:207" ht="12.75">
      <c r="GL1783" s="51"/>
      <c r="GM1783" s="51"/>
      <c r="GN1783" s="51"/>
      <c r="GO1783" s="51"/>
      <c r="GP1783" s="51"/>
      <c r="GQ1783" s="57"/>
      <c r="GR1783" s="51"/>
      <c r="GS1783" s="51"/>
      <c r="GT1783" s="96"/>
      <c r="GU1783" s="96"/>
      <c r="GV1783" s="51"/>
      <c r="GW1783" s="51"/>
      <c r="GX1783" s="51"/>
      <c r="GY1783" s="51"/>
    </row>
    <row r="1784" spans="194:207" ht="12.75">
      <c r="GL1784" s="51"/>
      <c r="GM1784" s="51"/>
      <c r="GN1784" s="51"/>
      <c r="GO1784" s="51"/>
      <c r="GP1784" s="51"/>
      <c r="GQ1784" s="57"/>
      <c r="GR1784" s="51"/>
      <c r="GS1784" s="51"/>
      <c r="GT1784" s="96"/>
      <c r="GU1784" s="96"/>
      <c r="GV1784" s="51"/>
      <c r="GW1784" s="51"/>
      <c r="GX1784" s="51"/>
      <c r="GY1784" s="51"/>
    </row>
    <row r="1785" spans="194:207" ht="12.75">
      <c r="GL1785" s="51"/>
      <c r="GM1785" s="51"/>
      <c r="GN1785" s="51"/>
      <c r="GO1785" s="51"/>
      <c r="GP1785" s="51"/>
      <c r="GQ1785" s="57"/>
      <c r="GR1785" s="51"/>
      <c r="GS1785" s="51"/>
      <c r="GT1785" s="96"/>
      <c r="GU1785" s="96"/>
      <c r="GV1785" s="51"/>
      <c r="GW1785" s="51"/>
      <c r="GX1785" s="51"/>
      <c r="GY1785" s="51"/>
    </row>
    <row r="1786" spans="194:207" ht="12.75">
      <c r="GL1786" s="51"/>
      <c r="GM1786" s="51"/>
      <c r="GN1786" s="51"/>
      <c r="GO1786" s="51"/>
      <c r="GP1786" s="51"/>
      <c r="GQ1786" s="57"/>
      <c r="GR1786" s="51"/>
      <c r="GS1786" s="51"/>
      <c r="GT1786" s="96"/>
      <c r="GU1786" s="96"/>
      <c r="GV1786" s="51"/>
      <c r="GW1786" s="51"/>
      <c r="GX1786" s="51"/>
      <c r="GY1786" s="51"/>
    </row>
    <row r="1787" spans="194:207" ht="12.75">
      <c r="GL1787" s="51"/>
      <c r="GM1787" s="51"/>
      <c r="GN1787" s="51"/>
      <c r="GO1787" s="51"/>
      <c r="GP1787" s="51"/>
      <c r="GQ1787" s="57"/>
      <c r="GR1787" s="51"/>
      <c r="GS1787" s="51"/>
      <c r="GT1787" s="96"/>
      <c r="GU1787" s="96"/>
      <c r="GV1787" s="51"/>
      <c r="GW1787" s="51"/>
      <c r="GX1787" s="51"/>
      <c r="GY1787" s="51"/>
    </row>
    <row r="1788" spans="194:207" ht="12.75">
      <c r="GL1788" s="51"/>
      <c r="GM1788" s="51"/>
      <c r="GN1788" s="51"/>
      <c r="GO1788" s="51"/>
      <c r="GP1788" s="51"/>
      <c r="GQ1788" s="57"/>
      <c r="GR1788" s="51"/>
      <c r="GS1788" s="51"/>
      <c r="GT1788" s="96"/>
      <c r="GU1788" s="96"/>
      <c r="GV1788" s="51"/>
      <c r="GW1788" s="51"/>
      <c r="GX1788" s="51"/>
      <c r="GY1788" s="51"/>
    </row>
    <row r="1789" spans="194:207" ht="12.75">
      <c r="GL1789" s="51"/>
      <c r="GM1789" s="51"/>
      <c r="GN1789" s="51"/>
      <c r="GO1789" s="51"/>
      <c r="GP1789" s="51"/>
      <c r="GQ1789" s="57"/>
      <c r="GR1789" s="51"/>
      <c r="GS1789" s="51"/>
      <c r="GT1789" s="96"/>
      <c r="GU1789" s="96"/>
      <c r="GV1789" s="51"/>
      <c r="GW1789" s="51"/>
      <c r="GX1789" s="51"/>
      <c r="GY1789" s="51"/>
    </row>
    <row r="1790" spans="194:207" ht="12.75">
      <c r="GL1790" s="51"/>
      <c r="GM1790" s="51"/>
      <c r="GN1790" s="51"/>
      <c r="GO1790" s="51"/>
      <c r="GP1790" s="51"/>
      <c r="GQ1790" s="57"/>
      <c r="GR1790" s="51"/>
      <c r="GS1790" s="51"/>
      <c r="GT1790" s="96"/>
      <c r="GU1790" s="96"/>
      <c r="GV1790" s="51"/>
      <c r="GW1790" s="51"/>
      <c r="GX1790" s="51"/>
      <c r="GY1790" s="51"/>
    </row>
    <row r="1791" spans="194:207" ht="12.75">
      <c r="GL1791" s="51"/>
      <c r="GM1791" s="51"/>
      <c r="GN1791" s="51"/>
      <c r="GO1791" s="51"/>
      <c r="GP1791" s="51"/>
      <c r="GQ1791" s="57"/>
      <c r="GR1791" s="51"/>
      <c r="GS1791" s="51"/>
      <c r="GT1791" s="96"/>
      <c r="GU1791" s="96"/>
      <c r="GV1791" s="51"/>
      <c r="GW1791" s="51"/>
      <c r="GX1791" s="51"/>
      <c r="GY1791" s="51"/>
    </row>
    <row r="1792" spans="194:207" ht="12.75">
      <c r="GL1792" s="51"/>
      <c r="GM1792" s="51"/>
      <c r="GN1792" s="51"/>
      <c r="GO1792" s="51"/>
      <c r="GP1792" s="51"/>
      <c r="GQ1792" s="57"/>
      <c r="GR1792" s="51"/>
      <c r="GS1792" s="51"/>
      <c r="GT1792" s="96"/>
      <c r="GU1792" s="96"/>
      <c r="GV1792" s="51"/>
      <c r="GW1792" s="51"/>
      <c r="GX1792" s="51"/>
      <c r="GY1792" s="51"/>
    </row>
    <row r="1793" spans="194:207" ht="12.75">
      <c r="GL1793" s="51"/>
      <c r="GM1793" s="51"/>
      <c r="GN1793" s="51"/>
      <c r="GO1793" s="51"/>
      <c r="GP1793" s="51"/>
      <c r="GQ1793" s="57"/>
      <c r="GR1793" s="51"/>
      <c r="GS1793" s="51"/>
      <c r="GT1793" s="96"/>
      <c r="GU1793" s="96"/>
      <c r="GV1793" s="51"/>
      <c r="GW1793" s="51"/>
      <c r="GX1793" s="51"/>
      <c r="GY1793" s="51"/>
    </row>
    <row r="1794" spans="194:207" ht="12.75">
      <c r="GL1794" s="51"/>
      <c r="GM1794" s="51"/>
      <c r="GN1794" s="51"/>
      <c r="GO1794" s="51"/>
      <c r="GP1794" s="51"/>
      <c r="GQ1794" s="57"/>
      <c r="GR1794" s="51"/>
      <c r="GS1794" s="51"/>
      <c r="GT1794" s="96"/>
      <c r="GU1794" s="96"/>
      <c r="GV1794" s="51"/>
      <c r="GW1794" s="51"/>
      <c r="GX1794" s="51"/>
      <c r="GY1794" s="51"/>
    </row>
    <row r="1795" spans="194:207" ht="12.75">
      <c r="GL1795" s="51"/>
      <c r="GM1795" s="51"/>
      <c r="GN1795" s="51"/>
      <c r="GO1795" s="51"/>
      <c r="GP1795" s="51"/>
      <c r="GQ1795" s="57"/>
      <c r="GR1795" s="51"/>
      <c r="GS1795" s="51"/>
      <c r="GT1795" s="96"/>
      <c r="GU1795" s="96"/>
      <c r="GV1795" s="51"/>
      <c r="GW1795" s="51"/>
      <c r="GX1795" s="51"/>
      <c r="GY1795" s="51"/>
    </row>
    <row r="1796" spans="194:207" ht="12.75">
      <c r="GL1796" s="51"/>
      <c r="GM1796" s="51"/>
      <c r="GN1796" s="51"/>
      <c r="GO1796" s="51"/>
      <c r="GP1796" s="51"/>
      <c r="GQ1796" s="57"/>
      <c r="GR1796" s="51"/>
      <c r="GS1796" s="51"/>
      <c r="GT1796" s="96"/>
      <c r="GU1796" s="96"/>
      <c r="GV1796" s="51"/>
      <c r="GW1796" s="51"/>
      <c r="GX1796" s="51"/>
      <c r="GY1796" s="51"/>
    </row>
    <row r="1797" spans="194:207" ht="12.75">
      <c r="GL1797" s="51"/>
      <c r="GM1797" s="51"/>
      <c r="GN1797" s="51"/>
      <c r="GO1797" s="51"/>
      <c r="GP1797" s="51"/>
      <c r="GQ1797" s="57"/>
      <c r="GR1797" s="51"/>
      <c r="GS1797" s="51"/>
      <c r="GT1797" s="96"/>
      <c r="GU1797" s="96"/>
      <c r="GV1797" s="51"/>
      <c r="GW1797" s="51"/>
      <c r="GX1797" s="51"/>
      <c r="GY1797" s="51"/>
    </row>
    <row r="1798" spans="194:207" ht="12.75">
      <c r="GL1798" s="51"/>
      <c r="GM1798" s="51"/>
      <c r="GN1798" s="51"/>
      <c r="GO1798" s="51"/>
      <c r="GP1798" s="51"/>
      <c r="GQ1798" s="57"/>
      <c r="GR1798" s="51"/>
      <c r="GS1798" s="51"/>
      <c r="GT1798" s="96"/>
      <c r="GU1798" s="96"/>
      <c r="GV1798" s="51"/>
      <c r="GW1798" s="51"/>
      <c r="GX1798" s="51"/>
      <c r="GY1798" s="51"/>
    </row>
    <row r="1799" spans="194:207" ht="12.75">
      <c r="GL1799" s="51"/>
      <c r="GM1799" s="51"/>
      <c r="GN1799" s="51"/>
      <c r="GO1799" s="51"/>
      <c r="GP1799" s="51"/>
      <c r="GQ1799" s="57"/>
      <c r="GR1799" s="51"/>
      <c r="GS1799" s="51"/>
      <c r="GT1799" s="96"/>
      <c r="GU1799" s="96"/>
      <c r="GV1799" s="51"/>
      <c r="GW1799" s="51"/>
      <c r="GX1799" s="51"/>
      <c r="GY1799" s="51"/>
    </row>
    <row r="1800" spans="194:207" ht="12.75">
      <c r="GL1800" s="51"/>
      <c r="GM1800" s="51"/>
      <c r="GN1800" s="51"/>
      <c r="GO1800" s="51"/>
      <c r="GP1800" s="51"/>
      <c r="GQ1800" s="57"/>
      <c r="GR1800" s="51"/>
      <c r="GS1800" s="51"/>
      <c r="GT1800" s="96"/>
      <c r="GU1800" s="96"/>
      <c r="GV1800" s="51"/>
      <c r="GW1800" s="51"/>
      <c r="GX1800" s="51"/>
      <c r="GY1800" s="51"/>
    </row>
    <row r="1801" spans="194:207" ht="12.75">
      <c r="GL1801" s="51"/>
      <c r="GM1801" s="51"/>
      <c r="GN1801" s="51"/>
      <c r="GO1801" s="51"/>
      <c r="GP1801" s="51"/>
      <c r="GQ1801" s="57"/>
      <c r="GR1801" s="51"/>
      <c r="GS1801" s="51"/>
      <c r="GT1801" s="96"/>
      <c r="GU1801" s="96"/>
      <c r="GV1801" s="51"/>
      <c r="GW1801" s="51"/>
      <c r="GX1801" s="51"/>
      <c r="GY1801" s="51"/>
    </row>
    <row r="1802" spans="194:207" ht="12.75">
      <c r="GL1802" s="51"/>
      <c r="GM1802" s="51"/>
      <c r="GN1802" s="51"/>
      <c r="GO1802" s="51"/>
      <c r="GP1802" s="51"/>
      <c r="GQ1802" s="57"/>
      <c r="GR1802" s="51"/>
      <c r="GS1802" s="51"/>
      <c r="GT1802" s="96"/>
      <c r="GU1802" s="96"/>
      <c r="GV1802" s="51"/>
      <c r="GW1802" s="51"/>
      <c r="GX1802" s="51"/>
      <c r="GY1802" s="51"/>
    </row>
    <row r="1803" spans="194:207" ht="12.75">
      <c r="GL1803" s="51"/>
      <c r="GM1803" s="51"/>
      <c r="GN1803" s="51"/>
      <c r="GO1803" s="51"/>
      <c r="GP1803" s="51"/>
      <c r="GQ1803" s="57"/>
      <c r="GR1803" s="51"/>
      <c r="GS1803" s="51"/>
      <c r="GT1803" s="96"/>
      <c r="GU1803" s="96"/>
      <c r="GV1803" s="51"/>
      <c r="GW1803" s="51"/>
      <c r="GX1803" s="51"/>
      <c r="GY1803" s="51"/>
    </row>
    <row r="1804" spans="194:207" ht="12.75">
      <c r="GL1804" s="51"/>
      <c r="GM1804" s="51"/>
      <c r="GN1804" s="51"/>
      <c r="GO1804" s="51"/>
      <c r="GP1804" s="51"/>
      <c r="GQ1804" s="57"/>
      <c r="GR1804" s="51"/>
      <c r="GS1804" s="51"/>
      <c r="GT1804" s="96"/>
      <c r="GU1804" s="96"/>
      <c r="GV1804" s="51"/>
      <c r="GW1804" s="51"/>
      <c r="GX1804" s="51"/>
      <c r="GY1804" s="51"/>
    </row>
    <row r="1805" spans="194:207" ht="12.75">
      <c r="GL1805" s="51"/>
      <c r="GM1805" s="51"/>
      <c r="GN1805" s="51"/>
      <c r="GO1805" s="51"/>
      <c r="GP1805" s="51"/>
      <c r="GQ1805" s="57"/>
      <c r="GR1805" s="51"/>
      <c r="GS1805" s="51"/>
      <c r="GT1805" s="96"/>
      <c r="GU1805" s="96"/>
      <c r="GV1805" s="51"/>
      <c r="GW1805" s="51"/>
      <c r="GX1805" s="51"/>
      <c r="GY1805" s="51"/>
    </row>
    <row r="1806" spans="194:207" ht="12.75">
      <c r="GL1806" s="51"/>
      <c r="GM1806" s="51"/>
      <c r="GN1806" s="51"/>
      <c r="GO1806" s="51"/>
      <c r="GP1806" s="51"/>
      <c r="GQ1806" s="57"/>
      <c r="GR1806" s="51"/>
      <c r="GS1806" s="51"/>
      <c r="GT1806" s="96"/>
      <c r="GU1806" s="96"/>
      <c r="GV1806" s="51"/>
      <c r="GW1806" s="51"/>
      <c r="GX1806" s="51"/>
      <c r="GY1806" s="51"/>
    </row>
    <row r="1807" spans="194:207" ht="12.75">
      <c r="GL1807" s="51"/>
      <c r="GM1807" s="51"/>
      <c r="GN1807" s="51"/>
      <c r="GO1807" s="51"/>
      <c r="GP1807" s="51"/>
      <c r="GQ1807" s="57"/>
      <c r="GR1807" s="51"/>
      <c r="GS1807" s="51"/>
      <c r="GT1807" s="96"/>
      <c r="GU1807" s="96"/>
      <c r="GV1807" s="51"/>
      <c r="GW1807" s="51"/>
      <c r="GX1807" s="51"/>
      <c r="GY1807" s="51"/>
    </row>
    <row r="1808" spans="194:207" ht="12.75">
      <c r="GL1808" s="51"/>
      <c r="GM1808" s="51"/>
      <c r="GN1808" s="51"/>
      <c r="GO1808" s="51"/>
      <c r="GP1808" s="51"/>
      <c r="GQ1808" s="57"/>
      <c r="GR1808" s="51"/>
      <c r="GS1808" s="51"/>
      <c r="GT1808" s="96"/>
      <c r="GU1808" s="96"/>
      <c r="GV1808" s="51"/>
      <c r="GW1808" s="51"/>
      <c r="GX1808" s="51"/>
      <c r="GY1808" s="51"/>
    </row>
    <row r="1809" spans="194:207" ht="12.75">
      <c r="GL1809" s="51"/>
      <c r="GM1809" s="51"/>
      <c r="GN1809" s="51"/>
      <c r="GO1809" s="51"/>
      <c r="GP1809" s="51"/>
      <c r="GQ1809" s="57"/>
      <c r="GR1809" s="51"/>
      <c r="GS1809" s="51"/>
      <c r="GT1809" s="96"/>
      <c r="GU1809" s="96"/>
      <c r="GV1809" s="51"/>
      <c r="GW1809" s="51"/>
      <c r="GX1809" s="51"/>
      <c r="GY1809" s="51"/>
    </row>
    <row r="1810" spans="194:207" ht="12.75">
      <c r="GL1810" s="51"/>
      <c r="GM1810" s="51"/>
      <c r="GN1810" s="51"/>
      <c r="GO1810" s="51"/>
      <c r="GP1810" s="51"/>
      <c r="GQ1810" s="57"/>
      <c r="GR1810" s="51"/>
      <c r="GS1810" s="51"/>
      <c r="GT1810" s="96"/>
      <c r="GU1810" s="96"/>
      <c r="GV1810" s="51"/>
      <c r="GW1810" s="51"/>
      <c r="GX1810" s="51"/>
      <c r="GY1810" s="51"/>
    </row>
    <row r="1811" spans="194:207" ht="12.75">
      <c r="GL1811" s="51"/>
      <c r="GM1811" s="51"/>
      <c r="GN1811" s="51"/>
      <c r="GO1811" s="51"/>
      <c r="GP1811" s="51"/>
      <c r="GQ1811" s="57"/>
      <c r="GR1811" s="51"/>
      <c r="GS1811" s="51"/>
      <c r="GT1811" s="96"/>
      <c r="GU1811" s="96"/>
      <c r="GV1811" s="51"/>
      <c r="GW1811" s="51"/>
      <c r="GX1811" s="51"/>
      <c r="GY1811" s="51"/>
    </row>
    <row r="1812" spans="194:207" ht="12.75">
      <c r="GL1812" s="51"/>
      <c r="GM1812" s="51"/>
      <c r="GN1812" s="51"/>
      <c r="GO1812" s="51"/>
      <c r="GP1812" s="51"/>
      <c r="GQ1812" s="57"/>
      <c r="GR1812" s="51"/>
      <c r="GS1812" s="51"/>
      <c r="GT1812" s="96"/>
      <c r="GU1812" s="96"/>
      <c r="GV1812" s="51"/>
      <c r="GW1812" s="51"/>
      <c r="GX1812" s="51"/>
      <c r="GY1812" s="51"/>
    </row>
    <row r="1813" spans="194:207" ht="12.75">
      <c r="GL1813" s="51"/>
      <c r="GM1813" s="51"/>
      <c r="GN1813" s="51"/>
      <c r="GO1813" s="51"/>
      <c r="GP1813" s="51"/>
      <c r="GQ1813" s="57"/>
      <c r="GR1813" s="51"/>
      <c r="GS1813" s="51"/>
      <c r="GT1813" s="96"/>
      <c r="GU1813" s="96"/>
      <c r="GV1813" s="51"/>
      <c r="GW1813" s="51"/>
      <c r="GX1813" s="51"/>
      <c r="GY1813" s="51"/>
    </row>
    <row r="1814" spans="194:207" ht="12.75">
      <c r="GL1814" s="51"/>
      <c r="GM1814" s="51"/>
      <c r="GN1814" s="51"/>
      <c r="GO1814" s="51"/>
      <c r="GP1814" s="51"/>
      <c r="GQ1814" s="57"/>
      <c r="GR1814" s="51"/>
      <c r="GS1814" s="51"/>
      <c r="GT1814" s="96"/>
      <c r="GU1814" s="96"/>
      <c r="GV1814" s="51"/>
      <c r="GW1814" s="51"/>
      <c r="GX1814" s="51"/>
      <c r="GY1814" s="51"/>
    </row>
    <row r="1815" spans="194:207" ht="12.75">
      <c r="GL1815" s="51"/>
      <c r="GM1815" s="51"/>
      <c r="GN1815" s="51"/>
      <c r="GO1815" s="51"/>
      <c r="GP1815" s="51"/>
      <c r="GQ1815" s="57"/>
      <c r="GR1815" s="51"/>
      <c r="GS1815" s="51"/>
      <c r="GT1815" s="96"/>
      <c r="GU1815" s="96"/>
      <c r="GV1815" s="51"/>
      <c r="GW1815" s="51"/>
      <c r="GX1815" s="51"/>
      <c r="GY1815" s="51"/>
    </row>
    <row r="1816" spans="194:207" ht="12.75">
      <c r="GL1816" s="51"/>
      <c r="GM1816" s="51"/>
      <c r="GN1816" s="51"/>
      <c r="GO1816" s="51"/>
      <c r="GP1816" s="51"/>
      <c r="GQ1816" s="57"/>
      <c r="GR1816" s="51"/>
      <c r="GS1816" s="51"/>
      <c r="GT1816" s="96"/>
      <c r="GU1816" s="96"/>
      <c r="GV1816" s="51"/>
      <c r="GW1816" s="51"/>
      <c r="GX1816" s="51"/>
      <c r="GY1816" s="51"/>
    </row>
    <row r="1817" spans="194:207" ht="12.75">
      <c r="GL1817" s="51"/>
      <c r="GM1817" s="51"/>
      <c r="GN1817" s="51"/>
      <c r="GO1817" s="51"/>
      <c r="GP1817" s="51"/>
      <c r="GQ1817" s="57"/>
      <c r="GR1817" s="51"/>
      <c r="GS1817" s="51"/>
      <c r="GT1817" s="96"/>
      <c r="GU1817" s="96"/>
      <c r="GV1817" s="51"/>
      <c r="GW1817" s="51"/>
      <c r="GX1817" s="51"/>
      <c r="GY1817" s="51"/>
    </row>
    <row r="1818" spans="194:207" ht="12.75">
      <c r="GL1818" s="51"/>
      <c r="GM1818" s="51"/>
      <c r="GN1818" s="51"/>
      <c r="GO1818" s="51"/>
      <c r="GP1818" s="51"/>
      <c r="GQ1818" s="57"/>
      <c r="GR1818" s="51"/>
      <c r="GS1818" s="51"/>
      <c r="GT1818" s="96"/>
      <c r="GU1818" s="96"/>
      <c r="GV1818" s="51"/>
      <c r="GW1818" s="51"/>
      <c r="GX1818" s="51"/>
      <c r="GY1818" s="51"/>
    </row>
    <row r="1819" spans="194:207" ht="12.75">
      <c r="GL1819" s="51"/>
      <c r="GM1819" s="51"/>
      <c r="GN1819" s="51"/>
      <c r="GO1819" s="51"/>
      <c r="GP1819" s="51"/>
      <c r="GQ1819" s="57"/>
      <c r="GR1819" s="51"/>
      <c r="GS1819" s="51"/>
      <c r="GT1819" s="96"/>
      <c r="GU1819" s="96"/>
      <c r="GV1819" s="51"/>
      <c r="GW1819" s="51"/>
      <c r="GX1819" s="51"/>
      <c r="GY1819" s="51"/>
    </row>
    <row r="1820" spans="194:207" ht="12.75">
      <c r="GL1820" s="51"/>
      <c r="GM1820" s="51"/>
      <c r="GN1820" s="51"/>
      <c r="GO1820" s="51"/>
      <c r="GP1820" s="51"/>
      <c r="GQ1820" s="57"/>
      <c r="GR1820" s="51"/>
      <c r="GS1820" s="51"/>
      <c r="GT1820" s="96"/>
      <c r="GU1820" s="96"/>
      <c r="GV1820" s="51"/>
      <c r="GW1820" s="51"/>
      <c r="GX1820" s="51"/>
      <c r="GY1820" s="51"/>
    </row>
    <row r="1821" spans="194:207" ht="12.75">
      <c r="GL1821" s="51"/>
      <c r="GM1821" s="51"/>
      <c r="GN1821" s="51"/>
      <c r="GO1821" s="51"/>
      <c r="GP1821" s="51"/>
      <c r="GQ1821" s="57"/>
      <c r="GR1821" s="51"/>
      <c r="GS1821" s="51"/>
      <c r="GT1821" s="96"/>
      <c r="GU1821" s="96"/>
      <c r="GV1821" s="51"/>
      <c r="GW1821" s="51"/>
      <c r="GX1821" s="51"/>
      <c r="GY1821" s="51"/>
    </row>
    <row r="1822" spans="194:207" ht="12.75">
      <c r="GL1822" s="51"/>
      <c r="GM1822" s="51"/>
      <c r="GN1822" s="51"/>
      <c r="GO1822" s="51"/>
      <c r="GP1822" s="51"/>
      <c r="GQ1822" s="57"/>
      <c r="GR1822" s="51"/>
      <c r="GS1822" s="51"/>
      <c r="GT1822" s="96"/>
      <c r="GU1822" s="96"/>
      <c r="GV1822" s="51"/>
      <c r="GW1822" s="51"/>
      <c r="GX1822" s="51"/>
      <c r="GY1822" s="51"/>
    </row>
    <row r="1823" spans="194:207" ht="12.75">
      <c r="GL1823" s="51"/>
      <c r="GM1823" s="51"/>
      <c r="GN1823" s="51"/>
      <c r="GO1823" s="51"/>
      <c r="GP1823" s="51"/>
      <c r="GQ1823" s="57"/>
      <c r="GR1823" s="51"/>
      <c r="GS1823" s="51"/>
      <c r="GT1823" s="96"/>
      <c r="GU1823" s="96"/>
      <c r="GV1823" s="51"/>
      <c r="GW1823" s="51"/>
      <c r="GX1823" s="51"/>
      <c r="GY1823" s="51"/>
    </row>
    <row r="1824" spans="194:207" ht="12.75">
      <c r="GL1824" s="51"/>
      <c r="GM1824" s="51"/>
      <c r="GN1824" s="51"/>
      <c r="GO1824" s="51"/>
      <c r="GP1824" s="51"/>
      <c r="GQ1824" s="57"/>
      <c r="GR1824" s="51"/>
      <c r="GS1824" s="51"/>
      <c r="GT1824" s="96"/>
      <c r="GU1824" s="96"/>
      <c r="GV1824" s="51"/>
      <c r="GW1824" s="51"/>
      <c r="GX1824" s="51"/>
      <c r="GY1824" s="51"/>
    </row>
    <row r="1825" spans="194:207" ht="12.75">
      <c r="GL1825" s="51"/>
      <c r="GM1825" s="51"/>
      <c r="GN1825" s="51"/>
      <c r="GO1825" s="51"/>
      <c r="GP1825" s="51"/>
      <c r="GQ1825" s="57"/>
      <c r="GR1825" s="51"/>
      <c r="GS1825" s="51"/>
      <c r="GT1825" s="96"/>
      <c r="GU1825" s="96"/>
      <c r="GV1825" s="51"/>
      <c r="GW1825" s="51"/>
      <c r="GX1825" s="51"/>
      <c r="GY1825" s="51"/>
    </row>
    <row r="1826" spans="194:207" ht="12.75">
      <c r="GL1826" s="51"/>
      <c r="GM1826" s="51"/>
      <c r="GN1826" s="51"/>
      <c r="GO1826" s="51"/>
      <c r="GP1826" s="51"/>
      <c r="GQ1826" s="57"/>
      <c r="GR1826" s="51"/>
      <c r="GS1826" s="51"/>
      <c r="GT1826" s="96"/>
      <c r="GU1826" s="96"/>
      <c r="GV1826" s="51"/>
      <c r="GW1826" s="51"/>
      <c r="GX1826" s="51"/>
      <c r="GY1826" s="51"/>
    </row>
    <row r="1827" spans="194:207" ht="12.75">
      <c r="GL1827" s="51"/>
      <c r="GM1827" s="51"/>
      <c r="GN1827" s="51"/>
      <c r="GO1827" s="51"/>
      <c r="GP1827" s="51"/>
      <c r="GQ1827" s="57"/>
      <c r="GR1827" s="51"/>
      <c r="GS1827" s="51"/>
      <c r="GT1827" s="96"/>
      <c r="GU1827" s="96"/>
      <c r="GV1827" s="51"/>
      <c r="GW1827" s="51"/>
      <c r="GX1827" s="51"/>
      <c r="GY1827" s="51"/>
    </row>
    <row r="1828" spans="194:207" ht="12.75">
      <c r="GL1828" s="51"/>
      <c r="GM1828" s="51"/>
      <c r="GN1828" s="51"/>
      <c r="GO1828" s="51"/>
      <c r="GP1828" s="51"/>
      <c r="GQ1828" s="57"/>
      <c r="GR1828" s="51"/>
      <c r="GS1828" s="51"/>
      <c r="GT1828" s="96"/>
      <c r="GU1828" s="96"/>
      <c r="GV1828" s="51"/>
      <c r="GW1828" s="51"/>
      <c r="GX1828" s="51"/>
      <c r="GY1828" s="51"/>
    </row>
    <row r="1829" spans="194:207" ht="12.75">
      <c r="GL1829" s="51"/>
      <c r="GM1829" s="51"/>
      <c r="GN1829" s="51"/>
      <c r="GO1829" s="51"/>
      <c r="GP1829" s="51"/>
      <c r="GQ1829" s="57"/>
      <c r="GR1829" s="51"/>
      <c r="GS1829" s="51"/>
      <c r="GT1829" s="96"/>
      <c r="GU1829" s="96"/>
      <c r="GV1829" s="51"/>
      <c r="GW1829" s="51"/>
      <c r="GX1829" s="51"/>
      <c r="GY1829" s="51"/>
    </row>
    <row r="1830" spans="194:207" ht="12.75">
      <c r="GL1830" s="51"/>
      <c r="GM1830" s="51"/>
      <c r="GN1830" s="51"/>
      <c r="GO1830" s="51"/>
      <c r="GP1830" s="51"/>
      <c r="GQ1830" s="57"/>
      <c r="GR1830" s="51"/>
      <c r="GS1830" s="51"/>
      <c r="GT1830" s="96"/>
      <c r="GU1830" s="96"/>
      <c r="GV1830" s="51"/>
      <c r="GW1830" s="51"/>
      <c r="GX1830" s="51"/>
      <c r="GY1830" s="51"/>
    </row>
    <row r="1831" spans="194:207" ht="12.75">
      <c r="GL1831" s="51"/>
      <c r="GM1831" s="51"/>
      <c r="GN1831" s="51"/>
      <c r="GO1831" s="51"/>
      <c r="GP1831" s="51"/>
      <c r="GQ1831" s="57"/>
      <c r="GR1831" s="51"/>
      <c r="GS1831" s="51"/>
      <c r="GT1831" s="96"/>
      <c r="GU1831" s="96"/>
      <c r="GV1831" s="51"/>
      <c r="GW1831" s="51"/>
      <c r="GX1831" s="51"/>
      <c r="GY1831" s="51"/>
    </row>
    <row r="1832" spans="194:207" ht="12.75">
      <c r="GL1832" s="51"/>
      <c r="GM1832" s="51"/>
      <c r="GN1832" s="51"/>
      <c r="GO1832" s="51"/>
      <c r="GP1832" s="51"/>
      <c r="GQ1832" s="57"/>
      <c r="GR1832" s="51"/>
      <c r="GS1832" s="51"/>
      <c r="GT1832" s="96"/>
      <c r="GU1832" s="96"/>
      <c r="GV1832" s="51"/>
      <c r="GW1832" s="51"/>
      <c r="GX1832" s="51"/>
      <c r="GY1832" s="51"/>
    </row>
    <row r="1833" spans="194:207" ht="12.75">
      <c r="GL1833" s="51"/>
      <c r="GM1833" s="51"/>
      <c r="GN1833" s="51"/>
      <c r="GO1833" s="51"/>
      <c r="GP1833" s="51"/>
      <c r="GQ1833" s="57"/>
      <c r="GR1833" s="51"/>
      <c r="GS1833" s="51"/>
      <c r="GT1833" s="96"/>
      <c r="GU1833" s="96"/>
      <c r="GV1833" s="51"/>
      <c r="GW1833" s="51"/>
      <c r="GX1833" s="51"/>
      <c r="GY1833" s="51"/>
    </row>
    <row r="1834" spans="194:207" ht="12.75">
      <c r="GL1834" s="51"/>
      <c r="GM1834" s="51"/>
      <c r="GN1834" s="51"/>
      <c r="GO1834" s="51"/>
      <c r="GP1834" s="51"/>
      <c r="GQ1834" s="57"/>
      <c r="GR1834" s="51"/>
      <c r="GS1834" s="51"/>
      <c r="GT1834" s="96"/>
      <c r="GU1834" s="96"/>
      <c r="GV1834" s="51"/>
      <c r="GW1834" s="51"/>
      <c r="GX1834" s="51"/>
      <c r="GY1834" s="51"/>
    </row>
    <row r="1835" spans="194:207" ht="12.75">
      <c r="GL1835" s="51"/>
      <c r="GM1835" s="51"/>
      <c r="GN1835" s="51"/>
      <c r="GO1835" s="51"/>
      <c r="GP1835" s="51"/>
      <c r="GQ1835" s="57"/>
      <c r="GR1835" s="51"/>
      <c r="GS1835" s="51"/>
      <c r="GT1835" s="96"/>
      <c r="GU1835" s="96"/>
      <c r="GV1835" s="51"/>
      <c r="GW1835" s="51"/>
      <c r="GX1835" s="51"/>
      <c r="GY1835" s="51"/>
    </row>
    <row r="1836" spans="194:207" ht="12.75">
      <c r="GL1836" s="51"/>
      <c r="GM1836" s="51"/>
      <c r="GN1836" s="51"/>
      <c r="GO1836" s="51"/>
      <c r="GP1836" s="51"/>
      <c r="GQ1836" s="57"/>
      <c r="GR1836" s="51"/>
      <c r="GS1836" s="51"/>
      <c r="GT1836" s="96"/>
      <c r="GU1836" s="96"/>
      <c r="GV1836" s="51"/>
      <c r="GW1836" s="51"/>
      <c r="GX1836" s="51"/>
      <c r="GY1836" s="51"/>
    </row>
    <row r="1837" spans="194:207" ht="12.75">
      <c r="GL1837" s="51"/>
      <c r="GM1837" s="51"/>
      <c r="GN1837" s="51"/>
      <c r="GO1837" s="51"/>
      <c r="GP1837" s="51"/>
      <c r="GQ1837" s="57"/>
      <c r="GR1837" s="51"/>
      <c r="GS1837" s="51"/>
      <c r="GT1837" s="96"/>
      <c r="GU1837" s="96"/>
      <c r="GV1837" s="51"/>
      <c r="GW1837" s="51"/>
      <c r="GX1837" s="51"/>
      <c r="GY1837" s="51"/>
    </row>
    <row r="1838" spans="194:207" ht="12.75">
      <c r="GL1838" s="51"/>
      <c r="GM1838" s="51"/>
      <c r="GN1838" s="51"/>
      <c r="GO1838" s="51"/>
      <c r="GP1838" s="51"/>
      <c r="GQ1838" s="57"/>
      <c r="GR1838" s="51"/>
      <c r="GS1838" s="51"/>
      <c r="GT1838" s="96"/>
      <c r="GU1838" s="96"/>
      <c r="GV1838" s="51"/>
      <c r="GW1838" s="51"/>
      <c r="GX1838" s="51"/>
      <c r="GY1838" s="51"/>
    </row>
    <row r="1839" spans="194:207" ht="12.75">
      <c r="GL1839" s="51"/>
      <c r="GM1839" s="51"/>
      <c r="GN1839" s="51"/>
      <c r="GO1839" s="51"/>
      <c r="GP1839" s="51"/>
      <c r="GQ1839" s="57"/>
      <c r="GR1839" s="51"/>
      <c r="GS1839" s="51"/>
      <c r="GT1839" s="96"/>
      <c r="GU1839" s="96"/>
      <c r="GV1839" s="51"/>
      <c r="GW1839" s="51"/>
      <c r="GX1839" s="51"/>
      <c r="GY1839" s="51"/>
    </row>
    <row r="1840" spans="194:207" ht="12.75">
      <c r="GL1840" s="51"/>
      <c r="GM1840" s="51"/>
      <c r="GN1840" s="51"/>
      <c r="GO1840" s="51"/>
      <c r="GP1840" s="51"/>
      <c r="GQ1840" s="57"/>
      <c r="GR1840" s="51"/>
      <c r="GS1840" s="51"/>
      <c r="GT1840" s="96"/>
      <c r="GU1840" s="96"/>
      <c r="GV1840" s="51"/>
      <c r="GW1840" s="51"/>
      <c r="GX1840" s="51"/>
      <c r="GY1840" s="51"/>
    </row>
    <row r="1841" spans="194:207" ht="12.75">
      <c r="GL1841" s="51"/>
      <c r="GM1841" s="51"/>
      <c r="GN1841" s="51"/>
      <c r="GO1841" s="51"/>
      <c r="GP1841" s="51"/>
      <c r="GQ1841" s="57"/>
      <c r="GR1841" s="51"/>
      <c r="GS1841" s="51"/>
      <c r="GT1841" s="96"/>
      <c r="GU1841" s="96"/>
      <c r="GV1841" s="51"/>
      <c r="GW1841" s="51"/>
      <c r="GX1841" s="51"/>
      <c r="GY1841" s="51"/>
    </row>
    <row r="1842" spans="194:207" ht="12.75">
      <c r="GL1842" s="51"/>
      <c r="GM1842" s="51"/>
      <c r="GN1842" s="51"/>
      <c r="GO1842" s="51"/>
      <c r="GP1842" s="51"/>
      <c r="GQ1842" s="57"/>
      <c r="GR1842" s="51"/>
      <c r="GS1842" s="51"/>
      <c r="GT1842" s="96"/>
      <c r="GU1842" s="96"/>
      <c r="GV1842" s="51"/>
      <c r="GW1842" s="51"/>
      <c r="GX1842" s="51"/>
      <c r="GY1842" s="51"/>
    </row>
    <row r="1843" spans="194:207" ht="12.75">
      <c r="GL1843" s="51"/>
      <c r="GM1843" s="51"/>
      <c r="GN1843" s="51"/>
      <c r="GO1843" s="51"/>
      <c r="GP1843" s="51"/>
      <c r="GQ1843" s="57"/>
      <c r="GR1843" s="51"/>
      <c r="GS1843" s="51"/>
      <c r="GT1843" s="96"/>
      <c r="GU1843" s="96"/>
      <c r="GV1843" s="51"/>
      <c r="GW1843" s="51"/>
      <c r="GX1843" s="51"/>
      <c r="GY1843" s="51"/>
    </row>
    <row r="1844" spans="194:207" ht="12.75">
      <c r="GL1844" s="51"/>
      <c r="GM1844" s="51"/>
      <c r="GN1844" s="51"/>
      <c r="GO1844" s="51"/>
      <c r="GP1844" s="51"/>
      <c r="GQ1844" s="57"/>
      <c r="GR1844" s="51"/>
      <c r="GS1844" s="51"/>
      <c r="GT1844" s="96"/>
      <c r="GU1844" s="96"/>
      <c r="GV1844" s="51"/>
      <c r="GW1844" s="51"/>
      <c r="GX1844" s="51"/>
      <c r="GY1844" s="51"/>
    </row>
    <row r="1845" spans="194:207" ht="12.75">
      <c r="GL1845" s="51"/>
      <c r="GM1845" s="51"/>
      <c r="GN1845" s="51"/>
      <c r="GO1845" s="51"/>
      <c r="GP1845" s="51"/>
      <c r="GQ1845" s="57"/>
      <c r="GR1845" s="51"/>
      <c r="GS1845" s="51"/>
      <c r="GT1845" s="96"/>
      <c r="GU1845" s="96"/>
      <c r="GV1845" s="51"/>
      <c r="GW1845" s="51"/>
      <c r="GX1845" s="51"/>
      <c r="GY1845" s="51"/>
    </row>
    <row r="1846" spans="194:207" ht="12.75">
      <c r="GL1846" s="51"/>
      <c r="GM1846" s="51"/>
      <c r="GN1846" s="51"/>
      <c r="GO1846" s="51"/>
      <c r="GP1846" s="51"/>
      <c r="GQ1846" s="57"/>
      <c r="GR1846" s="51"/>
      <c r="GS1846" s="51"/>
      <c r="GT1846" s="96"/>
      <c r="GU1846" s="96"/>
      <c r="GV1846" s="51"/>
      <c r="GW1846" s="51"/>
      <c r="GX1846" s="51"/>
      <c r="GY1846" s="51"/>
    </row>
    <row r="1847" spans="194:207" ht="12.75">
      <c r="GL1847" s="51"/>
      <c r="GM1847" s="51"/>
      <c r="GN1847" s="51"/>
      <c r="GO1847" s="51"/>
      <c r="GP1847" s="51"/>
      <c r="GQ1847" s="57"/>
      <c r="GR1847" s="51"/>
      <c r="GS1847" s="51"/>
      <c r="GT1847" s="96"/>
      <c r="GU1847" s="96"/>
      <c r="GV1847" s="51"/>
      <c r="GW1847" s="51"/>
      <c r="GX1847" s="51"/>
      <c r="GY1847" s="51"/>
    </row>
    <row r="1848" spans="194:207" ht="12.75">
      <c r="GL1848" s="51"/>
      <c r="GM1848" s="51"/>
      <c r="GN1848" s="51"/>
      <c r="GO1848" s="51"/>
      <c r="GP1848" s="51"/>
      <c r="GQ1848" s="57"/>
      <c r="GR1848" s="51"/>
      <c r="GS1848" s="51"/>
      <c r="GT1848" s="96"/>
      <c r="GU1848" s="96"/>
      <c r="GV1848" s="51"/>
      <c r="GW1848" s="51"/>
      <c r="GX1848" s="51"/>
      <c r="GY1848" s="51"/>
    </row>
    <row r="1849" spans="194:207" ht="12.75">
      <c r="GL1849" s="51"/>
      <c r="GM1849" s="51"/>
      <c r="GN1849" s="51"/>
      <c r="GO1849" s="51"/>
      <c r="GP1849" s="51"/>
      <c r="GQ1849" s="57"/>
      <c r="GR1849" s="51"/>
      <c r="GS1849" s="51"/>
      <c r="GT1849" s="96"/>
      <c r="GU1849" s="96"/>
      <c r="GV1849" s="51"/>
      <c r="GW1849" s="51"/>
      <c r="GX1849" s="51"/>
      <c r="GY1849" s="51"/>
    </row>
    <row r="1850" spans="194:207" ht="12.75">
      <c r="GL1850" s="51"/>
      <c r="GM1850" s="51"/>
      <c r="GN1850" s="51"/>
      <c r="GO1850" s="51"/>
      <c r="GP1850" s="51"/>
      <c r="GQ1850" s="57"/>
      <c r="GR1850" s="51"/>
      <c r="GS1850" s="51"/>
      <c r="GT1850" s="96"/>
      <c r="GU1850" s="96"/>
      <c r="GV1850" s="51"/>
      <c r="GW1850" s="51"/>
      <c r="GX1850" s="51"/>
      <c r="GY1850" s="51"/>
    </row>
    <row r="1851" spans="194:207" ht="12.75">
      <c r="GL1851" s="51"/>
      <c r="GM1851" s="51"/>
      <c r="GN1851" s="51"/>
      <c r="GO1851" s="51"/>
      <c r="GP1851" s="51"/>
      <c r="GQ1851" s="57"/>
      <c r="GR1851" s="51"/>
      <c r="GS1851" s="51"/>
      <c r="GT1851" s="96"/>
      <c r="GU1851" s="96"/>
      <c r="GV1851" s="51"/>
      <c r="GW1851" s="51"/>
      <c r="GX1851" s="51"/>
      <c r="GY1851" s="51"/>
    </row>
    <row r="1852" spans="194:207" ht="12.75">
      <c r="GL1852" s="51"/>
      <c r="GM1852" s="51"/>
      <c r="GN1852" s="51"/>
      <c r="GO1852" s="51"/>
      <c r="GP1852" s="51"/>
      <c r="GQ1852" s="57"/>
      <c r="GR1852" s="51"/>
      <c r="GS1852" s="51"/>
      <c r="GT1852" s="96"/>
      <c r="GU1852" s="96"/>
      <c r="GV1852" s="51"/>
      <c r="GW1852" s="51"/>
      <c r="GX1852" s="51"/>
      <c r="GY1852" s="51"/>
    </row>
    <row r="1853" spans="194:207" ht="12.75">
      <c r="GL1853" s="51"/>
      <c r="GM1853" s="51"/>
      <c r="GN1853" s="51"/>
      <c r="GO1853" s="51"/>
      <c r="GP1853" s="51"/>
      <c r="GQ1853" s="57"/>
      <c r="GR1853" s="51"/>
      <c r="GS1853" s="51"/>
      <c r="GT1853" s="96"/>
      <c r="GU1853" s="96"/>
      <c r="GV1853" s="51"/>
      <c r="GW1853" s="51"/>
      <c r="GX1853" s="51"/>
      <c r="GY1853" s="51"/>
    </row>
    <row r="1854" spans="194:207" ht="12.75">
      <c r="GL1854" s="51"/>
      <c r="GM1854" s="51"/>
      <c r="GN1854" s="51"/>
      <c r="GO1854" s="51"/>
      <c r="GP1854" s="51"/>
      <c r="GQ1854" s="57"/>
      <c r="GR1854" s="51"/>
      <c r="GS1854" s="51"/>
      <c r="GT1854" s="96"/>
      <c r="GU1854" s="96"/>
      <c r="GV1854" s="51"/>
      <c r="GW1854" s="51"/>
      <c r="GX1854" s="51"/>
      <c r="GY1854" s="51"/>
    </row>
    <row r="1855" spans="194:207" ht="12.75">
      <c r="GL1855" s="51"/>
      <c r="GM1855" s="51"/>
      <c r="GN1855" s="51"/>
      <c r="GO1855" s="51"/>
      <c r="GP1855" s="51"/>
      <c r="GQ1855" s="57"/>
      <c r="GR1855" s="51"/>
      <c r="GS1855" s="51"/>
      <c r="GT1855" s="96"/>
      <c r="GU1855" s="96"/>
      <c r="GV1855" s="51"/>
      <c r="GW1855" s="51"/>
      <c r="GX1855" s="51"/>
      <c r="GY1855" s="51"/>
    </row>
    <row r="1856" spans="194:207" ht="12.75">
      <c r="GL1856" s="51"/>
      <c r="GM1856" s="51"/>
      <c r="GN1856" s="51"/>
      <c r="GO1856" s="51"/>
      <c r="GP1856" s="51"/>
      <c r="GQ1856" s="57"/>
      <c r="GR1856" s="51"/>
      <c r="GS1856" s="51"/>
      <c r="GT1856" s="96"/>
      <c r="GU1856" s="96"/>
      <c r="GV1856" s="51"/>
      <c r="GW1856" s="51"/>
      <c r="GX1856" s="51"/>
      <c r="GY1856" s="51"/>
    </row>
    <row r="1857" spans="194:207" ht="12.75">
      <c r="GL1857" s="51"/>
      <c r="GM1857" s="51"/>
      <c r="GN1857" s="51"/>
      <c r="GO1857" s="51"/>
      <c r="GP1857" s="51"/>
      <c r="GQ1857" s="57"/>
      <c r="GR1857" s="51"/>
      <c r="GS1857" s="51"/>
      <c r="GT1857" s="96"/>
      <c r="GU1857" s="96"/>
      <c r="GV1857" s="51"/>
      <c r="GW1857" s="51"/>
      <c r="GX1857" s="51"/>
      <c r="GY1857" s="51"/>
    </row>
    <row r="1858" spans="194:207" ht="12.75">
      <c r="GL1858" s="51"/>
      <c r="GM1858" s="51"/>
      <c r="GN1858" s="51"/>
      <c r="GO1858" s="51"/>
      <c r="GP1858" s="51"/>
      <c r="GQ1858" s="57"/>
      <c r="GR1858" s="51"/>
      <c r="GS1858" s="51"/>
      <c r="GT1858" s="96"/>
      <c r="GU1858" s="96"/>
      <c r="GV1858" s="51"/>
      <c r="GW1858" s="51"/>
      <c r="GX1858" s="51"/>
      <c r="GY1858" s="51"/>
    </row>
    <row r="1859" spans="194:207" ht="12.75">
      <c r="GL1859" s="51"/>
      <c r="GM1859" s="51"/>
      <c r="GN1859" s="51"/>
      <c r="GO1859" s="51"/>
      <c r="GP1859" s="51"/>
      <c r="GQ1859" s="57"/>
      <c r="GR1859" s="51"/>
      <c r="GS1859" s="51"/>
      <c r="GT1859" s="96"/>
      <c r="GU1859" s="96"/>
      <c r="GV1859" s="51"/>
      <c r="GW1859" s="51"/>
      <c r="GX1859" s="51"/>
      <c r="GY1859" s="51"/>
    </row>
    <row r="1860" spans="194:207" ht="12.75">
      <c r="GL1860" s="51"/>
      <c r="GM1860" s="51"/>
      <c r="GN1860" s="51"/>
      <c r="GO1860" s="51"/>
      <c r="GP1860" s="51"/>
      <c r="GQ1860" s="57"/>
      <c r="GR1860" s="51"/>
      <c r="GS1860" s="51"/>
      <c r="GT1860" s="96"/>
      <c r="GU1860" s="96"/>
      <c r="GV1860" s="51"/>
      <c r="GW1860" s="51"/>
      <c r="GX1860" s="51"/>
      <c r="GY1860" s="51"/>
    </row>
    <row r="1861" spans="194:207" ht="12.75">
      <c r="GL1861" s="51"/>
      <c r="GM1861" s="51"/>
      <c r="GN1861" s="51"/>
      <c r="GO1861" s="51"/>
      <c r="GP1861" s="51"/>
      <c r="GQ1861" s="57"/>
      <c r="GR1861" s="51"/>
      <c r="GS1861" s="51"/>
      <c r="GT1861" s="96"/>
      <c r="GU1861" s="96"/>
      <c r="GV1861" s="51"/>
      <c r="GW1861" s="51"/>
      <c r="GX1861" s="51"/>
      <c r="GY1861" s="51"/>
    </row>
    <row r="1862" spans="194:207" ht="12.75">
      <c r="GL1862" s="51"/>
      <c r="GM1862" s="51"/>
      <c r="GN1862" s="51"/>
      <c r="GO1862" s="51"/>
      <c r="GP1862" s="51"/>
      <c r="GQ1862" s="57"/>
      <c r="GR1862" s="51"/>
      <c r="GS1862" s="51"/>
      <c r="GT1862" s="96"/>
      <c r="GU1862" s="96"/>
      <c r="GV1862" s="51"/>
      <c r="GW1862" s="51"/>
      <c r="GX1862" s="51"/>
      <c r="GY1862" s="51"/>
    </row>
    <row r="1863" spans="194:207" ht="12.75">
      <c r="GL1863" s="51"/>
      <c r="GM1863" s="51"/>
      <c r="GN1863" s="51"/>
      <c r="GO1863" s="51"/>
      <c r="GP1863" s="51"/>
      <c r="GQ1863" s="57"/>
      <c r="GR1863" s="51"/>
      <c r="GS1863" s="51"/>
      <c r="GT1863" s="96"/>
      <c r="GU1863" s="96"/>
      <c r="GV1863" s="51"/>
      <c r="GW1863" s="51"/>
      <c r="GX1863" s="51"/>
      <c r="GY1863" s="51"/>
    </row>
    <row r="1864" spans="194:207" ht="12.75">
      <c r="GL1864" s="51"/>
      <c r="GM1864" s="51"/>
      <c r="GN1864" s="51"/>
      <c r="GO1864" s="51"/>
      <c r="GP1864" s="51"/>
      <c r="GQ1864" s="57"/>
      <c r="GR1864" s="51"/>
      <c r="GS1864" s="51"/>
      <c r="GT1864" s="96"/>
      <c r="GU1864" s="96"/>
      <c r="GV1864" s="51"/>
      <c r="GW1864" s="51"/>
      <c r="GX1864" s="51"/>
      <c r="GY1864" s="51"/>
    </row>
    <row r="1865" spans="194:207" ht="12.75">
      <c r="GL1865" s="51"/>
      <c r="GM1865" s="51"/>
      <c r="GN1865" s="51"/>
      <c r="GO1865" s="51"/>
      <c r="GP1865" s="51"/>
      <c r="GQ1865" s="57"/>
      <c r="GR1865" s="51"/>
      <c r="GS1865" s="51"/>
      <c r="GT1865" s="96"/>
      <c r="GU1865" s="96"/>
      <c r="GV1865" s="51"/>
      <c r="GW1865" s="51"/>
      <c r="GX1865" s="51"/>
      <c r="GY1865" s="51"/>
    </row>
    <row r="1866" spans="194:207" ht="12.75">
      <c r="GL1866" s="51"/>
      <c r="GM1866" s="51"/>
      <c r="GN1866" s="51"/>
      <c r="GO1866" s="51"/>
      <c r="GP1866" s="51"/>
      <c r="GQ1866" s="57"/>
      <c r="GR1866" s="51"/>
      <c r="GS1866" s="51"/>
      <c r="GT1866" s="96"/>
      <c r="GU1866" s="96"/>
      <c r="GV1866" s="51"/>
      <c r="GW1866" s="51"/>
      <c r="GX1866" s="51"/>
      <c r="GY1866" s="51"/>
    </row>
    <row r="1867" spans="194:207" ht="12.75">
      <c r="GL1867" s="51"/>
      <c r="GM1867" s="51"/>
      <c r="GN1867" s="51"/>
      <c r="GO1867" s="51"/>
      <c r="GP1867" s="51"/>
      <c r="GQ1867" s="57"/>
      <c r="GR1867" s="51"/>
      <c r="GS1867" s="51"/>
      <c r="GT1867" s="96"/>
      <c r="GU1867" s="96"/>
      <c r="GV1867" s="51"/>
      <c r="GW1867" s="51"/>
      <c r="GX1867" s="51"/>
      <c r="GY1867" s="51"/>
    </row>
    <row r="1868" spans="194:207" ht="12.75">
      <c r="GL1868" s="51"/>
      <c r="GM1868" s="51"/>
      <c r="GN1868" s="51"/>
      <c r="GO1868" s="51"/>
      <c r="GP1868" s="51"/>
      <c r="GQ1868" s="57"/>
      <c r="GR1868" s="51"/>
      <c r="GS1868" s="51"/>
      <c r="GT1868" s="96"/>
      <c r="GU1868" s="96"/>
      <c r="GV1868" s="51"/>
      <c r="GW1868" s="51"/>
      <c r="GX1868" s="51"/>
      <c r="GY1868" s="51"/>
    </row>
    <row r="1869" spans="194:207" ht="12.75">
      <c r="GL1869" s="51"/>
      <c r="GM1869" s="51"/>
      <c r="GN1869" s="51"/>
      <c r="GO1869" s="51"/>
      <c r="GP1869" s="51"/>
      <c r="GQ1869" s="57"/>
      <c r="GR1869" s="51"/>
      <c r="GS1869" s="51"/>
      <c r="GT1869" s="96"/>
      <c r="GU1869" s="96"/>
      <c r="GV1869" s="51"/>
      <c r="GW1869" s="51"/>
      <c r="GX1869" s="51"/>
      <c r="GY1869" s="51"/>
    </row>
    <row r="1870" spans="194:207" ht="12.75">
      <c r="GL1870" s="51"/>
      <c r="GM1870" s="51"/>
      <c r="GN1870" s="51"/>
      <c r="GO1870" s="51"/>
      <c r="GP1870" s="51"/>
      <c r="GQ1870" s="57"/>
      <c r="GR1870" s="51"/>
      <c r="GS1870" s="51"/>
      <c r="GT1870" s="96"/>
      <c r="GU1870" s="96"/>
      <c r="GV1870" s="51"/>
      <c r="GW1870" s="51"/>
      <c r="GX1870" s="51"/>
      <c r="GY1870" s="51"/>
    </row>
    <row r="1871" spans="194:207" ht="12.75">
      <c r="GL1871" s="51"/>
      <c r="GM1871" s="51"/>
      <c r="GN1871" s="51"/>
      <c r="GO1871" s="51"/>
      <c r="GP1871" s="51"/>
      <c r="GQ1871" s="57"/>
      <c r="GR1871" s="51"/>
      <c r="GS1871" s="51"/>
      <c r="GT1871" s="96"/>
      <c r="GU1871" s="96"/>
      <c r="GV1871" s="51"/>
      <c r="GW1871" s="51"/>
      <c r="GX1871" s="51"/>
      <c r="GY1871" s="51"/>
    </row>
    <row r="1872" spans="194:207" ht="12.75">
      <c r="GL1872" s="51"/>
      <c r="GM1872" s="51"/>
      <c r="GN1872" s="51"/>
      <c r="GO1872" s="51"/>
      <c r="GP1872" s="51"/>
      <c r="GQ1872" s="57"/>
      <c r="GR1872" s="51"/>
      <c r="GS1872" s="51"/>
      <c r="GT1872" s="96"/>
      <c r="GU1872" s="96"/>
      <c r="GV1872" s="51"/>
      <c r="GW1872" s="51"/>
      <c r="GX1872" s="51"/>
      <c r="GY1872" s="51"/>
    </row>
    <row r="1873" spans="194:207" ht="12.75">
      <c r="GL1873" s="51"/>
      <c r="GM1873" s="51"/>
      <c r="GN1873" s="51"/>
      <c r="GO1873" s="51"/>
      <c r="GP1873" s="51"/>
      <c r="GQ1873" s="57"/>
      <c r="GR1873" s="51"/>
      <c r="GS1873" s="51"/>
      <c r="GT1873" s="96"/>
      <c r="GU1873" s="96"/>
      <c r="GV1873" s="51"/>
      <c r="GW1873" s="51"/>
      <c r="GX1873" s="51"/>
      <c r="GY1873" s="51"/>
    </row>
    <row r="1874" spans="194:207" ht="12.75">
      <c r="GL1874" s="51"/>
      <c r="GM1874" s="51"/>
      <c r="GN1874" s="51"/>
      <c r="GO1874" s="51"/>
      <c r="GP1874" s="51"/>
      <c r="GQ1874" s="57"/>
      <c r="GR1874" s="51"/>
      <c r="GS1874" s="51"/>
      <c r="GT1874" s="96"/>
      <c r="GU1874" s="96"/>
      <c r="GV1874" s="51"/>
      <c r="GW1874" s="51"/>
      <c r="GX1874" s="51"/>
      <c r="GY1874" s="51"/>
    </row>
    <row r="1875" spans="194:207" ht="12.75">
      <c r="GL1875" s="51"/>
      <c r="GM1875" s="51"/>
      <c r="GN1875" s="51"/>
      <c r="GO1875" s="51"/>
      <c r="GP1875" s="51"/>
      <c r="GQ1875" s="57"/>
      <c r="GR1875" s="51"/>
      <c r="GS1875" s="51"/>
      <c r="GT1875" s="96"/>
      <c r="GU1875" s="96"/>
      <c r="GV1875" s="51"/>
      <c r="GW1875" s="51"/>
      <c r="GX1875" s="51"/>
      <c r="GY1875" s="51"/>
    </row>
    <row r="1876" spans="194:207" ht="12.75">
      <c r="GL1876" s="51"/>
      <c r="GM1876" s="51"/>
      <c r="GN1876" s="51"/>
      <c r="GO1876" s="51"/>
      <c r="GP1876" s="51"/>
      <c r="GQ1876" s="57"/>
      <c r="GR1876" s="51"/>
      <c r="GS1876" s="51"/>
      <c r="GT1876" s="96"/>
      <c r="GU1876" s="96"/>
      <c r="GV1876" s="51"/>
      <c r="GW1876" s="51"/>
      <c r="GX1876" s="51"/>
      <c r="GY1876" s="51"/>
    </row>
    <row r="1877" spans="194:207" ht="12.75">
      <c r="GL1877" s="51"/>
      <c r="GM1877" s="51"/>
      <c r="GN1877" s="51"/>
      <c r="GO1877" s="51"/>
      <c r="GP1877" s="51"/>
      <c r="GQ1877" s="57"/>
      <c r="GR1877" s="51"/>
      <c r="GS1877" s="51"/>
      <c r="GT1877" s="96"/>
      <c r="GU1877" s="96"/>
      <c r="GV1877" s="51"/>
      <c r="GW1877" s="51"/>
      <c r="GX1877" s="51"/>
      <c r="GY1877" s="51"/>
    </row>
    <row r="1878" spans="194:207" ht="12.75">
      <c r="GL1878" s="51"/>
      <c r="GM1878" s="51"/>
      <c r="GN1878" s="51"/>
      <c r="GO1878" s="51"/>
      <c r="GP1878" s="51"/>
      <c r="GQ1878" s="57"/>
      <c r="GR1878" s="51"/>
      <c r="GS1878" s="51"/>
      <c r="GT1878" s="96"/>
      <c r="GU1878" s="96"/>
      <c r="GV1878" s="51"/>
      <c r="GW1878" s="51"/>
      <c r="GX1878" s="51"/>
      <c r="GY1878" s="51"/>
    </row>
    <row r="1879" spans="194:207" ht="12.75">
      <c r="GL1879" s="51"/>
      <c r="GM1879" s="51"/>
      <c r="GN1879" s="51"/>
      <c r="GO1879" s="51"/>
      <c r="GP1879" s="51"/>
      <c r="GQ1879" s="57"/>
      <c r="GR1879" s="51"/>
      <c r="GS1879" s="51"/>
      <c r="GT1879" s="96"/>
      <c r="GU1879" s="96"/>
      <c r="GV1879" s="51"/>
      <c r="GW1879" s="51"/>
      <c r="GX1879" s="51"/>
      <c r="GY1879" s="51"/>
    </row>
    <row r="1880" spans="194:207" ht="12.75">
      <c r="GL1880" s="51"/>
      <c r="GM1880" s="51"/>
      <c r="GN1880" s="51"/>
      <c r="GO1880" s="51"/>
      <c r="GP1880" s="51"/>
      <c r="GQ1880" s="57"/>
      <c r="GR1880" s="51"/>
      <c r="GS1880" s="51"/>
      <c r="GT1880" s="96"/>
      <c r="GU1880" s="96"/>
      <c r="GV1880" s="51"/>
      <c r="GW1880" s="51"/>
      <c r="GX1880" s="51"/>
      <c r="GY1880" s="51"/>
    </row>
    <row r="1881" spans="194:207" ht="12.75">
      <c r="GL1881" s="51"/>
      <c r="GM1881" s="51"/>
      <c r="GN1881" s="51"/>
      <c r="GO1881" s="51"/>
      <c r="GP1881" s="51"/>
      <c r="GQ1881" s="57"/>
      <c r="GR1881" s="51"/>
      <c r="GS1881" s="51"/>
      <c r="GT1881" s="96"/>
      <c r="GU1881" s="96"/>
      <c r="GV1881" s="51"/>
      <c r="GW1881" s="51"/>
      <c r="GX1881" s="51"/>
      <c r="GY1881" s="51"/>
    </row>
    <row r="1882" spans="194:207" ht="12.75">
      <c r="GL1882" s="51"/>
      <c r="GM1882" s="51"/>
      <c r="GN1882" s="51"/>
      <c r="GO1882" s="51"/>
      <c r="GP1882" s="51"/>
      <c r="GQ1882" s="57"/>
      <c r="GR1882" s="51"/>
      <c r="GS1882" s="51"/>
      <c r="GT1882" s="96"/>
      <c r="GU1882" s="96"/>
      <c r="GV1882" s="51"/>
      <c r="GW1882" s="51"/>
      <c r="GX1882" s="51"/>
      <c r="GY1882" s="51"/>
    </row>
    <row r="1883" spans="194:207" ht="12.75">
      <c r="GL1883" s="51"/>
      <c r="GM1883" s="51"/>
      <c r="GN1883" s="51"/>
      <c r="GO1883" s="51"/>
      <c r="GP1883" s="51"/>
      <c r="GQ1883" s="57"/>
      <c r="GR1883" s="51"/>
      <c r="GS1883" s="51"/>
      <c r="GT1883" s="96"/>
      <c r="GU1883" s="96"/>
      <c r="GV1883" s="51"/>
      <c r="GW1883" s="51"/>
      <c r="GX1883" s="51"/>
      <c r="GY1883" s="51"/>
    </row>
    <row r="1884" spans="194:207" ht="12.75">
      <c r="GL1884" s="51"/>
      <c r="GM1884" s="51"/>
      <c r="GN1884" s="51"/>
      <c r="GO1884" s="51"/>
      <c r="GP1884" s="51"/>
      <c r="GQ1884" s="57"/>
      <c r="GR1884" s="51"/>
      <c r="GS1884" s="51"/>
      <c r="GT1884" s="96"/>
      <c r="GU1884" s="96"/>
      <c r="GV1884" s="51"/>
      <c r="GW1884" s="51"/>
      <c r="GX1884" s="51"/>
      <c r="GY1884" s="51"/>
    </row>
    <row r="1885" spans="194:207" ht="12.75">
      <c r="GL1885" s="51"/>
      <c r="GM1885" s="51"/>
      <c r="GN1885" s="51"/>
      <c r="GO1885" s="51"/>
      <c r="GP1885" s="51"/>
      <c r="GQ1885" s="57"/>
      <c r="GR1885" s="51"/>
      <c r="GS1885" s="51"/>
      <c r="GT1885" s="96"/>
      <c r="GU1885" s="96"/>
      <c r="GV1885" s="51"/>
      <c r="GW1885" s="51"/>
      <c r="GX1885" s="51"/>
      <c r="GY1885" s="51"/>
    </row>
    <row r="1886" spans="194:207" ht="12.75">
      <c r="GL1886" s="51"/>
      <c r="GM1886" s="51"/>
      <c r="GN1886" s="51"/>
      <c r="GO1886" s="51"/>
      <c r="GP1886" s="51"/>
      <c r="GQ1886" s="57"/>
      <c r="GR1886" s="51"/>
      <c r="GS1886" s="51"/>
      <c r="GT1886" s="96"/>
      <c r="GU1886" s="96"/>
      <c r="GV1886" s="51"/>
      <c r="GW1886" s="51"/>
      <c r="GX1886" s="51"/>
      <c r="GY1886" s="51"/>
    </row>
    <row r="1887" spans="194:207" ht="12.75">
      <c r="GL1887" s="51"/>
      <c r="GM1887" s="51"/>
      <c r="GN1887" s="51"/>
      <c r="GO1887" s="51"/>
      <c r="GP1887" s="51"/>
      <c r="GQ1887" s="57"/>
      <c r="GR1887" s="51"/>
      <c r="GS1887" s="51"/>
      <c r="GT1887" s="96"/>
      <c r="GU1887" s="96"/>
      <c r="GV1887" s="51"/>
      <c r="GW1887" s="51"/>
      <c r="GX1887" s="51"/>
      <c r="GY1887" s="51"/>
    </row>
    <row r="1888" spans="194:207" ht="12.75">
      <c r="GL1888" s="51"/>
      <c r="GM1888" s="51"/>
      <c r="GN1888" s="51"/>
      <c r="GO1888" s="51"/>
      <c r="GP1888" s="51"/>
      <c r="GQ1888" s="57"/>
      <c r="GR1888" s="51"/>
      <c r="GS1888" s="51"/>
      <c r="GT1888" s="96"/>
      <c r="GU1888" s="96"/>
      <c r="GV1888" s="51"/>
      <c r="GW1888" s="51"/>
      <c r="GX1888" s="51"/>
      <c r="GY1888" s="51"/>
    </row>
    <row r="1889" spans="194:207" ht="12.75">
      <c r="GL1889" s="51"/>
      <c r="GM1889" s="51"/>
      <c r="GN1889" s="51"/>
      <c r="GO1889" s="51"/>
      <c r="GP1889" s="51"/>
      <c r="GQ1889" s="57"/>
      <c r="GR1889" s="51"/>
      <c r="GS1889" s="51"/>
      <c r="GT1889" s="96"/>
      <c r="GU1889" s="96"/>
      <c r="GV1889" s="51"/>
      <c r="GW1889" s="51"/>
      <c r="GX1889" s="51"/>
      <c r="GY1889" s="51"/>
    </row>
    <row r="1890" spans="194:207" ht="12.75">
      <c r="GL1890" s="51"/>
      <c r="GM1890" s="51"/>
      <c r="GN1890" s="51"/>
      <c r="GO1890" s="51"/>
      <c r="GP1890" s="51"/>
      <c r="GQ1890" s="57"/>
      <c r="GR1890" s="51"/>
      <c r="GS1890" s="51"/>
      <c r="GT1890" s="96"/>
      <c r="GU1890" s="96"/>
      <c r="GV1890" s="51"/>
      <c r="GW1890" s="51"/>
      <c r="GX1890" s="51"/>
      <c r="GY1890" s="51"/>
    </row>
    <row r="1891" spans="194:207" ht="12.75">
      <c r="GL1891" s="51"/>
      <c r="GM1891" s="51"/>
      <c r="GN1891" s="51"/>
      <c r="GO1891" s="51"/>
      <c r="GP1891" s="51"/>
      <c r="GQ1891" s="57"/>
      <c r="GR1891" s="51"/>
      <c r="GS1891" s="51"/>
      <c r="GT1891" s="96"/>
      <c r="GU1891" s="96"/>
      <c r="GV1891" s="51"/>
      <c r="GW1891" s="51"/>
      <c r="GX1891" s="51"/>
      <c r="GY1891" s="51"/>
    </row>
    <row r="1892" spans="194:207" ht="12.75">
      <c r="GL1892" s="51"/>
      <c r="GM1892" s="51"/>
      <c r="GN1892" s="51"/>
      <c r="GO1892" s="51"/>
      <c r="GP1892" s="51"/>
      <c r="GQ1892" s="57"/>
      <c r="GR1892" s="51"/>
      <c r="GS1892" s="51"/>
      <c r="GT1892" s="96"/>
      <c r="GU1892" s="96"/>
      <c r="GV1892" s="51"/>
      <c r="GW1892" s="51"/>
      <c r="GX1892" s="51"/>
      <c r="GY1892" s="51"/>
    </row>
    <row r="1893" spans="194:207" ht="12.75">
      <c r="GL1893" s="51"/>
      <c r="GM1893" s="51"/>
      <c r="GN1893" s="51"/>
      <c r="GO1893" s="51"/>
      <c r="GP1893" s="51"/>
      <c r="GQ1893" s="57"/>
      <c r="GR1893" s="51"/>
      <c r="GS1893" s="51"/>
      <c r="GT1893" s="96"/>
      <c r="GU1893" s="96"/>
      <c r="GV1893" s="51"/>
      <c r="GW1893" s="51"/>
      <c r="GX1893" s="51"/>
      <c r="GY1893" s="51"/>
    </row>
    <row r="1894" spans="194:207" ht="12.75">
      <c r="GL1894" s="51"/>
      <c r="GM1894" s="51"/>
      <c r="GN1894" s="51"/>
      <c r="GO1894" s="51"/>
      <c r="GP1894" s="51"/>
      <c r="GQ1894" s="57"/>
      <c r="GR1894" s="51"/>
      <c r="GS1894" s="51"/>
      <c r="GT1894" s="96"/>
      <c r="GU1894" s="96"/>
      <c r="GV1894" s="51"/>
      <c r="GW1894" s="51"/>
      <c r="GX1894" s="51"/>
      <c r="GY1894" s="51"/>
    </row>
    <row r="1895" spans="194:207" ht="12.75">
      <c r="GL1895" s="51"/>
      <c r="GM1895" s="51"/>
      <c r="GN1895" s="51"/>
      <c r="GO1895" s="51"/>
      <c r="GP1895" s="51"/>
      <c r="GQ1895" s="57"/>
      <c r="GR1895" s="51"/>
      <c r="GS1895" s="51"/>
      <c r="GT1895" s="96"/>
      <c r="GU1895" s="96"/>
      <c r="GV1895" s="51"/>
      <c r="GW1895" s="51"/>
      <c r="GX1895" s="51"/>
      <c r="GY1895" s="51"/>
    </row>
    <row r="1896" spans="194:207" ht="12.75">
      <c r="GL1896" s="51"/>
      <c r="GM1896" s="51"/>
      <c r="GN1896" s="51"/>
      <c r="GO1896" s="51"/>
      <c r="GP1896" s="51"/>
      <c r="GQ1896" s="57"/>
      <c r="GR1896" s="51"/>
      <c r="GS1896" s="51"/>
      <c r="GT1896" s="96"/>
      <c r="GU1896" s="96"/>
      <c r="GV1896" s="51"/>
      <c r="GW1896" s="51"/>
      <c r="GX1896" s="51"/>
      <c r="GY1896" s="51"/>
    </row>
    <row r="1897" spans="194:207" ht="12.75">
      <c r="GL1897" s="51"/>
      <c r="GM1897" s="51"/>
      <c r="GN1897" s="51"/>
      <c r="GO1897" s="51"/>
      <c r="GP1897" s="51"/>
      <c r="GQ1897" s="57"/>
      <c r="GR1897" s="51"/>
      <c r="GS1897" s="51"/>
      <c r="GT1897" s="96"/>
      <c r="GU1897" s="96"/>
      <c r="GV1897" s="51"/>
      <c r="GW1897" s="51"/>
      <c r="GX1897" s="51"/>
      <c r="GY1897" s="51"/>
    </row>
    <row r="1898" spans="194:207" ht="12.75">
      <c r="GL1898" s="51"/>
      <c r="GM1898" s="51"/>
      <c r="GN1898" s="51"/>
      <c r="GO1898" s="51"/>
      <c r="GP1898" s="51"/>
      <c r="GQ1898" s="57"/>
      <c r="GR1898" s="51"/>
      <c r="GS1898" s="51"/>
      <c r="GT1898" s="96"/>
      <c r="GU1898" s="96"/>
      <c r="GV1898" s="51"/>
      <c r="GW1898" s="51"/>
      <c r="GX1898" s="51"/>
      <c r="GY1898" s="51"/>
    </row>
    <row r="1899" spans="194:207" ht="12.75">
      <c r="GL1899" s="51"/>
      <c r="GM1899" s="51"/>
      <c r="GN1899" s="51"/>
      <c r="GO1899" s="51"/>
      <c r="GP1899" s="51"/>
      <c r="GQ1899" s="57"/>
      <c r="GR1899" s="51"/>
      <c r="GS1899" s="51"/>
      <c r="GT1899" s="96"/>
      <c r="GU1899" s="96"/>
      <c r="GV1899" s="51"/>
      <c r="GW1899" s="51"/>
      <c r="GX1899" s="51"/>
      <c r="GY1899" s="51"/>
    </row>
    <row r="1900" spans="194:207" ht="12.75">
      <c r="GL1900" s="51"/>
      <c r="GM1900" s="51"/>
      <c r="GN1900" s="51"/>
      <c r="GO1900" s="51"/>
      <c r="GP1900" s="51"/>
      <c r="GQ1900" s="57"/>
      <c r="GR1900" s="51"/>
      <c r="GS1900" s="51"/>
      <c r="GT1900" s="96"/>
      <c r="GU1900" s="96"/>
      <c r="GV1900" s="51"/>
      <c r="GW1900" s="51"/>
      <c r="GX1900" s="51"/>
      <c r="GY1900" s="51"/>
    </row>
    <row r="1901" spans="194:207" ht="12.75">
      <c r="GL1901" s="51"/>
      <c r="GM1901" s="51"/>
      <c r="GN1901" s="51"/>
      <c r="GO1901" s="51"/>
      <c r="GP1901" s="51"/>
      <c r="GQ1901" s="57"/>
      <c r="GR1901" s="51"/>
      <c r="GS1901" s="51"/>
      <c r="GT1901" s="96"/>
      <c r="GU1901" s="96"/>
      <c r="GV1901" s="51"/>
      <c r="GW1901" s="51"/>
      <c r="GX1901" s="51"/>
      <c r="GY1901" s="51"/>
    </row>
    <row r="1902" spans="194:207" ht="12.75">
      <c r="GL1902" s="51"/>
      <c r="GM1902" s="51"/>
      <c r="GN1902" s="51"/>
      <c r="GO1902" s="51"/>
      <c r="GP1902" s="51"/>
      <c r="GQ1902" s="57"/>
      <c r="GR1902" s="51"/>
      <c r="GS1902" s="51"/>
      <c r="GT1902" s="96"/>
      <c r="GU1902" s="96"/>
      <c r="GV1902" s="51"/>
      <c r="GW1902" s="51"/>
      <c r="GX1902" s="51"/>
      <c r="GY1902" s="51"/>
    </row>
    <row r="1903" spans="194:207" ht="12.75">
      <c r="GL1903" s="51"/>
      <c r="GM1903" s="51"/>
      <c r="GN1903" s="51"/>
      <c r="GO1903" s="51"/>
      <c r="GP1903" s="51"/>
      <c r="GQ1903" s="57"/>
      <c r="GR1903" s="51"/>
      <c r="GS1903" s="51"/>
      <c r="GT1903" s="96"/>
      <c r="GU1903" s="96"/>
      <c r="GV1903" s="51"/>
      <c r="GW1903" s="51"/>
      <c r="GX1903" s="51"/>
      <c r="GY1903" s="51"/>
    </row>
    <row r="1904" spans="194:207" ht="12.75">
      <c r="GL1904" s="51"/>
      <c r="GM1904" s="51"/>
      <c r="GN1904" s="51"/>
      <c r="GO1904" s="51"/>
      <c r="GP1904" s="51"/>
      <c r="GQ1904" s="57"/>
      <c r="GR1904" s="51"/>
      <c r="GS1904" s="51"/>
      <c r="GT1904" s="96"/>
      <c r="GU1904" s="96"/>
      <c r="GV1904" s="51"/>
      <c r="GW1904" s="51"/>
      <c r="GX1904" s="51"/>
      <c r="GY1904" s="51"/>
    </row>
    <row r="1905" spans="194:207" ht="12.75">
      <c r="GL1905" s="51"/>
      <c r="GM1905" s="51"/>
      <c r="GN1905" s="51"/>
      <c r="GO1905" s="51"/>
      <c r="GP1905" s="51"/>
      <c r="GQ1905" s="57"/>
      <c r="GR1905" s="51"/>
      <c r="GS1905" s="51"/>
      <c r="GT1905" s="96"/>
      <c r="GU1905" s="96"/>
      <c r="GV1905" s="51"/>
      <c r="GW1905" s="51"/>
      <c r="GX1905" s="51"/>
      <c r="GY1905" s="51"/>
    </row>
    <row r="1906" spans="194:207" ht="12.75">
      <c r="GL1906" s="51"/>
      <c r="GM1906" s="51"/>
      <c r="GN1906" s="51"/>
      <c r="GO1906" s="51"/>
      <c r="GP1906" s="51"/>
      <c r="GQ1906" s="57"/>
      <c r="GR1906" s="51"/>
      <c r="GS1906" s="51"/>
      <c r="GT1906" s="96"/>
      <c r="GU1906" s="96"/>
      <c r="GV1906" s="51"/>
      <c r="GW1906" s="51"/>
      <c r="GX1906" s="51"/>
      <c r="GY1906" s="51"/>
    </row>
    <row r="1907" spans="194:207" ht="12.75">
      <c r="GL1907" s="51"/>
      <c r="GM1907" s="51"/>
      <c r="GN1907" s="51"/>
      <c r="GO1907" s="51"/>
      <c r="GP1907" s="51"/>
      <c r="GQ1907" s="57"/>
      <c r="GR1907" s="51"/>
      <c r="GS1907" s="51"/>
      <c r="GT1907" s="96"/>
      <c r="GU1907" s="96"/>
      <c r="GV1907" s="51"/>
      <c r="GW1907" s="51"/>
      <c r="GX1907" s="51"/>
      <c r="GY1907" s="51"/>
    </row>
    <row r="1908" spans="194:207" ht="12.75">
      <c r="GL1908" s="51"/>
      <c r="GM1908" s="51"/>
      <c r="GN1908" s="51"/>
      <c r="GO1908" s="51"/>
      <c r="GP1908" s="51"/>
      <c r="GQ1908" s="57"/>
      <c r="GR1908" s="51"/>
      <c r="GS1908" s="51"/>
      <c r="GT1908" s="96"/>
      <c r="GU1908" s="96"/>
      <c r="GV1908" s="51"/>
      <c r="GW1908" s="51"/>
      <c r="GX1908" s="51"/>
      <c r="GY1908" s="51"/>
    </row>
    <row r="1909" spans="194:207" ht="12.75">
      <c r="GL1909" s="51"/>
      <c r="GM1909" s="51"/>
      <c r="GN1909" s="51"/>
      <c r="GO1909" s="51"/>
      <c r="GP1909" s="51"/>
      <c r="GQ1909" s="57"/>
      <c r="GR1909" s="51"/>
      <c r="GS1909" s="51"/>
      <c r="GT1909" s="96"/>
      <c r="GU1909" s="96"/>
      <c r="GV1909" s="51"/>
      <c r="GW1909" s="51"/>
      <c r="GX1909" s="51"/>
      <c r="GY1909" s="51"/>
    </row>
    <row r="1910" spans="194:207" ht="12.75">
      <c r="GL1910" s="51"/>
      <c r="GM1910" s="51"/>
      <c r="GN1910" s="51"/>
      <c r="GO1910" s="51"/>
      <c r="GP1910" s="51"/>
      <c r="GQ1910" s="57"/>
      <c r="GR1910" s="51"/>
      <c r="GS1910" s="51"/>
      <c r="GT1910" s="96"/>
      <c r="GU1910" s="96"/>
      <c r="GV1910" s="51"/>
      <c r="GW1910" s="51"/>
      <c r="GX1910" s="51"/>
      <c r="GY1910" s="51"/>
    </row>
    <row r="1911" spans="194:207" ht="12.75">
      <c r="GL1911" s="51"/>
      <c r="GM1911" s="51"/>
      <c r="GN1911" s="51"/>
      <c r="GO1911" s="51"/>
      <c r="GP1911" s="51"/>
      <c r="GQ1911" s="57"/>
      <c r="GR1911" s="51"/>
      <c r="GS1911" s="51"/>
      <c r="GT1911" s="96"/>
      <c r="GU1911" s="96"/>
      <c r="GV1911" s="51"/>
      <c r="GW1911" s="51"/>
      <c r="GX1911" s="51"/>
      <c r="GY1911" s="51"/>
    </row>
    <row r="1912" spans="194:207" ht="12.75">
      <c r="GL1912" s="51"/>
      <c r="GM1912" s="51"/>
      <c r="GN1912" s="51"/>
      <c r="GO1912" s="51"/>
      <c r="GP1912" s="51"/>
      <c r="GQ1912" s="57"/>
      <c r="GR1912" s="51"/>
      <c r="GS1912" s="51"/>
      <c r="GT1912" s="96"/>
      <c r="GU1912" s="96"/>
      <c r="GV1912" s="51"/>
      <c r="GW1912" s="51"/>
      <c r="GX1912" s="51"/>
      <c r="GY1912" s="51"/>
    </row>
    <row r="1913" spans="194:207" ht="12.75">
      <c r="GL1913" s="51"/>
      <c r="GM1913" s="51"/>
      <c r="GN1913" s="51"/>
      <c r="GO1913" s="51"/>
      <c r="GP1913" s="51"/>
      <c r="GQ1913" s="57"/>
      <c r="GR1913" s="51"/>
      <c r="GS1913" s="51"/>
      <c r="GT1913" s="96"/>
      <c r="GU1913" s="96"/>
      <c r="GV1913" s="51"/>
      <c r="GW1913" s="51"/>
      <c r="GX1913" s="51"/>
      <c r="GY1913" s="51"/>
    </row>
    <row r="1914" spans="194:207" ht="12.75">
      <c r="GL1914" s="51"/>
      <c r="GM1914" s="51"/>
      <c r="GN1914" s="51"/>
      <c r="GO1914" s="51"/>
      <c r="GP1914" s="51"/>
      <c r="GQ1914" s="57"/>
      <c r="GR1914" s="51"/>
      <c r="GS1914" s="51"/>
      <c r="GT1914" s="96"/>
      <c r="GU1914" s="96"/>
      <c r="GV1914" s="51"/>
      <c r="GW1914" s="51"/>
      <c r="GX1914" s="51"/>
      <c r="GY1914" s="51"/>
    </row>
    <row r="1915" spans="194:207" ht="12.75">
      <c r="GL1915" s="51"/>
      <c r="GM1915" s="51"/>
      <c r="GN1915" s="51"/>
      <c r="GO1915" s="51"/>
      <c r="GP1915" s="51"/>
      <c r="GQ1915" s="57"/>
      <c r="GR1915" s="51"/>
      <c r="GS1915" s="51"/>
      <c r="GT1915" s="96"/>
      <c r="GU1915" s="96"/>
      <c r="GV1915" s="51"/>
      <c r="GW1915" s="51"/>
      <c r="GX1915" s="51"/>
      <c r="GY1915" s="51"/>
    </row>
    <row r="1916" spans="194:207" ht="12.75">
      <c r="GL1916" s="51"/>
      <c r="GM1916" s="51"/>
      <c r="GN1916" s="51"/>
      <c r="GO1916" s="51"/>
      <c r="GP1916" s="51"/>
      <c r="GQ1916" s="57"/>
      <c r="GR1916" s="51"/>
      <c r="GS1916" s="51"/>
      <c r="GT1916" s="96"/>
      <c r="GU1916" s="96"/>
      <c r="GV1916" s="51"/>
      <c r="GW1916" s="51"/>
      <c r="GX1916" s="51"/>
      <c r="GY1916" s="51"/>
    </row>
    <row r="1917" spans="194:207" ht="12.75">
      <c r="GL1917" s="51"/>
      <c r="GM1917" s="51"/>
      <c r="GN1917" s="51"/>
      <c r="GO1917" s="51"/>
      <c r="GP1917" s="51"/>
      <c r="GQ1917" s="57"/>
      <c r="GR1917" s="51"/>
      <c r="GS1917" s="51"/>
      <c r="GT1917" s="96"/>
      <c r="GU1917" s="96"/>
      <c r="GV1917" s="51"/>
      <c r="GW1917" s="51"/>
      <c r="GX1917" s="51"/>
      <c r="GY1917" s="51"/>
    </row>
    <row r="1918" spans="194:207" ht="12.75">
      <c r="GL1918" s="51"/>
      <c r="GM1918" s="51"/>
      <c r="GN1918" s="51"/>
      <c r="GO1918" s="51"/>
      <c r="GP1918" s="51"/>
      <c r="GQ1918" s="57"/>
      <c r="GR1918" s="51"/>
      <c r="GS1918" s="51"/>
      <c r="GT1918" s="96"/>
      <c r="GU1918" s="96"/>
      <c r="GV1918" s="51"/>
      <c r="GW1918" s="51"/>
      <c r="GX1918" s="51"/>
      <c r="GY1918" s="51"/>
    </row>
    <row r="1919" spans="194:207" ht="12.75">
      <c r="GL1919" s="51"/>
      <c r="GM1919" s="51"/>
      <c r="GN1919" s="51"/>
      <c r="GO1919" s="51"/>
      <c r="GP1919" s="51"/>
      <c r="GQ1919" s="57"/>
      <c r="GR1919" s="51"/>
      <c r="GS1919" s="51"/>
      <c r="GT1919" s="96"/>
      <c r="GU1919" s="96"/>
      <c r="GV1919" s="51"/>
      <c r="GW1919" s="51"/>
      <c r="GX1919" s="51"/>
      <c r="GY1919" s="51"/>
    </row>
    <row r="1920" spans="194:207" ht="12.75">
      <c r="GL1920" s="51"/>
      <c r="GM1920" s="51"/>
      <c r="GN1920" s="51"/>
      <c r="GO1920" s="51"/>
      <c r="GP1920" s="51"/>
      <c r="GQ1920" s="57"/>
      <c r="GR1920" s="51"/>
      <c r="GS1920" s="51"/>
      <c r="GT1920" s="96"/>
      <c r="GU1920" s="96"/>
      <c r="GV1920" s="51"/>
      <c r="GW1920" s="51"/>
      <c r="GX1920" s="51"/>
      <c r="GY1920" s="51"/>
    </row>
    <row r="1921" spans="194:207" ht="12.75">
      <c r="GL1921" s="51"/>
      <c r="GM1921" s="51"/>
      <c r="GN1921" s="51"/>
      <c r="GO1921" s="51"/>
      <c r="GP1921" s="51"/>
      <c r="GQ1921" s="57"/>
      <c r="GR1921" s="51"/>
      <c r="GS1921" s="51"/>
      <c r="GT1921" s="96"/>
      <c r="GU1921" s="96"/>
      <c r="GV1921" s="51"/>
      <c r="GW1921" s="51"/>
      <c r="GX1921" s="51"/>
      <c r="GY1921" s="51"/>
    </row>
    <row r="1922" spans="194:207" ht="12.75">
      <c r="GL1922" s="51"/>
      <c r="GM1922" s="51"/>
      <c r="GN1922" s="51"/>
      <c r="GO1922" s="51"/>
      <c r="GP1922" s="51"/>
      <c r="GQ1922" s="57"/>
      <c r="GR1922" s="51"/>
      <c r="GS1922" s="51"/>
      <c r="GT1922" s="96"/>
      <c r="GU1922" s="96"/>
      <c r="GV1922" s="51"/>
      <c r="GW1922" s="51"/>
      <c r="GX1922" s="51"/>
      <c r="GY1922" s="51"/>
    </row>
    <row r="1923" spans="194:207" ht="12.75">
      <c r="GL1923" s="51"/>
      <c r="GM1923" s="51"/>
      <c r="GN1923" s="51"/>
      <c r="GO1923" s="51"/>
      <c r="GP1923" s="51"/>
      <c r="GQ1923" s="57"/>
      <c r="GR1923" s="51"/>
      <c r="GS1923" s="51"/>
      <c r="GT1923" s="96"/>
      <c r="GU1923" s="96"/>
      <c r="GV1923" s="51"/>
      <c r="GW1923" s="51"/>
      <c r="GX1923" s="51"/>
      <c r="GY1923" s="51"/>
    </row>
    <row r="1924" spans="194:207" ht="12.75">
      <c r="GL1924" s="51"/>
      <c r="GM1924" s="51"/>
      <c r="GN1924" s="51"/>
      <c r="GO1924" s="51"/>
      <c r="GP1924" s="51"/>
      <c r="GQ1924" s="57"/>
      <c r="GR1924" s="51"/>
      <c r="GS1924" s="51"/>
      <c r="GT1924" s="96"/>
      <c r="GU1924" s="96"/>
      <c r="GV1924" s="51"/>
      <c r="GW1924" s="51"/>
      <c r="GX1924" s="51"/>
      <c r="GY1924" s="51"/>
    </row>
    <row r="1925" spans="194:207" ht="12.75">
      <c r="GL1925" s="51"/>
      <c r="GM1925" s="51"/>
      <c r="GN1925" s="51"/>
      <c r="GO1925" s="51"/>
      <c r="GP1925" s="51"/>
      <c r="GQ1925" s="57"/>
      <c r="GR1925" s="51"/>
      <c r="GS1925" s="51"/>
      <c r="GT1925" s="96"/>
      <c r="GU1925" s="96"/>
      <c r="GV1925" s="51"/>
      <c r="GW1925" s="51"/>
      <c r="GX1925" s="51"/>
      <c r="GY1925" s="51"/>
    </row>
    <row r="1926" spans="194:207" ht="12.75">
      <c r="GL1926" s="51"/>
      <c r="GM1926" s="51"/>
      <c r="GN1926" s="51"/>
      <c r="GO1926" s="51"/>
      <c r="GP1926" s="51"/>
      <c r="GQ1926" s="57"/>
      <c r="GR1926" s="51"/>
      <c r="GS1926" s="51"/>
      <c r="GT1926" s="96"/>
      <c r="GU1926" s="96"/>
      <c r="GV1926" s="51"/>
      <c r="GW1926" s="51"/>
      <c r="GX1926" s="51"/>
      <c r="GY1926" s="51"/>
    </row>
    <row r="1927" spans="194:207" ht="12.75">
      <c r="GL1927" s="51"/>
      <c r="GM1927" s="51"/>
      <c r="GN1927" s="51"/>
      <c r="GO1927" s="51"/>
      <c r="GP1927" s="51"/>
      <c r="GQ1927" s="57"/>
      <c r="GR1927" s="51"/>
      <c r="GS1927" s="51"/>
      <c r="GT1927" s="96"/>
      <c r="GU1927" s="96"/>
      <c r="GV1927" s="51"/>
      <c r="GW1927" s="51"/>
      <c r="GX1927" s="51"/>
      <c r="GY1927" s="51"/>
    </row>
    <row r="1928" spans="194:207" ht="12.75">
      <c r="GL1928" s="51"/>
      <c r="GM1928" s="51"/>
      <c r="GN1928" s="51"/>
      <c r="GO1928" s="51"/>
      <c r="GP1928" s="51"/>
      <c r="GQ1928" s="57"/>
      <c r="GR1928" s="51"/>
      <c r="GS1928" s="51"/>
      <c r="GT1928" s="96"/>
      <c r="GU1928" s="96"/>
      <c r="GV1928" s="51"/>
      <c r="GW1928" s="51"/>
      <c r="GX1928" s="51"/>
      <c r="GY1928" s="51"/>
    </row>
    <row r="1929" spans="194:207" ht="12.75">
      <c r="GL1929" s="51"/>
      <c r="GM1929" s="51"/>
      <c r="GN1929" s="51"/>
      <c r="GO1929" s="51"/>
      <c r="GP1929" s="51"/>
      <c r="GQ1929" s="57"/>
      <c r="GR1929" s="51"/>
      <c r="GS1929" s="51"/>
      <c r="GT1929" s="96"/>
      <c r="GU1929" s="96"/>
      <c r="GV1929" s="51"/>
      <c r="GW1929" s="51"/>
      <c r="GX1929" s="51"/>
      <c r="GY1929" s="51"/>
    </row>
    <row r="1930" spans="194:207" ht="12.75">
      <c r="GL1930" s="51"/>
      <c r="GM1930" s="51"/>
      <c r="GN1930" s="51"/>
      <c r="GO1930" s="51"/>
      <c r="GP1930" s="51"/>
      <c r="GQ1930" s="57"/>
      <c r="GR1930" s="51"/>
      <c r="GS1930" s="51"/>
      <c r="GT1930" s="96"/>
      <c r="GU1930" s="96"/>
      <c r="GV1930" s="51"/>
      <c r="GW1930" s="51"/>
      <c r="GX1930" s="51"/>
      <c r="GY1930" s="51"/>
    </row>
    <row r="1931" spans="194:207" ht="12.75">
      <c r="GL1931" s="51"/>
      <c r="GM1931" s="51"/>
      <c r="GN1931" s="51"/>
      <c r="GO1931" s="51"/>
      <c r="GP1931" s="51"/>
      <c r="GQ1931" s="57"/>
      <c r="GR1931" s="51"/>
      <c r="GS1931" s="51"/>
      <c r="GT1931" s="96"/>
      <c r="GU1931" s="96"/>
      <c r="GV1931" s="51"/>
      <c r="GW1931" s="51"/>
      <c r="GX1931" s="51"/>
      <c r="GY1931" s="51"/>
    </row>
    <row r="1932" spans="194:207" ht="12.75">
      <c r="GL1932" s="51"/>
      <c r="GM1932" s="51"/>
      <c r="GN1932" s="51"/>
      <c r="GO1932" s="51"/>
      <c r="GP1932" s="51"/>
      <c r="GQ1932" s="57"/>
      <c r="GR1932" s="51"/>
      <c r="GS1932" s="51"/>
      <c r="GT1932" s="96"/>
      <c r="GU1932" s="96"/>
      <c r="GV1932" s="51"/>
      <c r="GW1932" s="51"/>
      <c r="GX1932" s="51"/>
      <c r="GY1932" s="51"/>
    </row>
    <row r="1933" spans="194:207" ht="12.75">
      <c r="GL1933" s="51"/>
      <c r="GM1933" s="51"/>
      <c r="GN1933" s="51"/>
      <c r="GO1933" s="51"/>
      <c r="GP1933" s="51"/>
      <c r="GQ1933" s="57"/>
      <c r="GR1933" s="51"/>
      <c r="GS1933" s="51"/>
      <c r="GT1933" s="96"/>
      <c r="GU1933" s="96"/>
      <c r="GV1933" s="51"/>
      <c r="GW1933" s="51"/>
      <c r="GX1933" s="51"/>
      <c r="GY1933" s="51"/>
    </row>
    <row r="1934" spans="194:207" ht="12.75">
      <c r="GL1934" s="51"/>
      <c r="GM1934" s="51"/>
      <c r="GN1934" s="51"/>
      <c r="GO1934" s="51"/>
      <c r="GP1934" s="51"/>
      <c r="GQ1934" s="57"/>
      <c r="GR1934" s="51"/>
      <c r="GS1934" s="51"/>
      <c r="GT1934" s="96"/>
      <c r="GU1934" s="96"/>
      <c r="GV1934" s="51"/>
      <c r="GW1934" s="51"/>
      <c r="GX1934" s="51"/>
      <c r="GY1934" s="51"/>
    </row>
    <row r="1935" spans="194:207" ht="12.75">
      <c r="GL1935" s="51"/>
      <c r="GM1935" s="51"/>
      <c r="GN1935" s="51"/>
      <c r="GO1935" s="51"/>
      <c r="GP1935" s="51"/>
      <c r="GQ1935" s="57"/>
      <c r="GR1935" s="51"/>
      <c r="GS1935" s="51"/>
      <c r="GT1935" s="96"/>
      <c r="GU1935" s="96"/>
      <c r="GV1935" s="51"/>
      <c r="GW1935" s="51"/>
      <c r="GX1935" s="51"/>
      <c r="GY1935" s="51"/>
    </row>
    <row r="1936" spans="194:207" ht="12.75">
      <c r="GL1936" s="51"/>
      <c r="GM1936" s="51"/>
      <c r="GN1936" s="51"/>
      <c r="GO1936" s="51"/>
      <c r="GP1936" s="51"/>
      <c r="GQ1936" s="57"/>
      <c r="GR1936" s="51"/>
      <c r="GS1936" s="51"/>
      <c r="GT1936" s="96"/>
      <c r="GU1936" s="96"/>
      <c r="GV1936" s="51"/>
      <c r="GW1936" s="51"/>
      <c r="GX1936" s="51"/>
      <c r="GY1936" s="51"/>
    </row>
    <row r="1937" spans="194:207" ht="12.75">
      <c r="GL1937" s="51"/>
      <c r="GM1937" s="51"/>
      <c r="GN1937" s="51"/>
      <c r="GO1937" s="51"/>
      <c r="GP1937" s="51"/>
      <c r="GQ1937" s="57"/>
      <c r="GR1937" s="51"/>
      <c r="GS1937" s="51"/>
      <c r="GT1937" s="96"/>
      <c r="GU1937" s="96"/>
      <c r="GV1937" s="51"/>
      <c r="GW1937" s="51"/>
      <c r="GX1937" s="51"/>
      <c r="GY1937" s="51"/>
    </row>
    <row r="1938" spans="194:207" ht="12.75">
      <c r="GL1938" s="51"/>
      <c r="GM1938" s="51"/>
      <c r="GN1938" s="51"/>
      <c r="GO1938" s="51"/>
      <c r="GP1938" s="51"/>
      <c r="GQ1938" s="57"/>
      <c r="GR1938" s="51"/>
      <c r="GS1938" s="51"/>
      <c r="GT1938" s="96"/>
      <c r="GU1938" s="96"/>
      <c r="GV1938" s="51"/>
      <c r="GW1938" s="51"/>
      <c r="GX1938" s="51"/>
      <c r="GY1938" s="51"/>
    </row>
    <row r="1939" spans="194:207" ht="12.75">
      <c r="GL1939" s="51"/>
      <c r="GM1939" s="51"/>
      <c r="GN1939" s="51"/>
      <c r="GO1939" s="51"/>
      <c r="GP1939" s="51"/>
      <c r="GQ1939" s="57"/>
      <c r="GR1939" s="51"/>
      <c r="GS1939" s="51"/>
      <c r="GT1939" s="96"/>
      <c r="GU1939" s="96"/>
      <c r="GV1939" s="51"/>
      <c r="GW1939" s="51"/>
      <c r="GX1939" s="51"/>
      <c r="GY1939" s="51"/>
    </row>
    <row r="1940" spans="194:207" ht="12.75">
      <c r="GL1940" s="51"/>
      <c r="GM1940" s="51"/>
      <c r="GN1940" s="51"/>
      <c r="GO1940" s="51"/>
      <c r="GP1940" s="51"/>
      <c r="GQ1940" s="57"/>
      <c r="GR1940" s="51"/>
      <c r="GS1940" s="51"/>
      <c r="GT1940" s="96"/>
      <c r="GU1940" s="96"/>
      <c r="GV1940" s="51"/>
      <c r="GW1940" s="51"/>
      <c r="GX1940" s="51"/>
      <c r="GY1940" s="51"/>
    </row>
    <row r="1941" spans="194:207" ht="12.75">
      <c r="GL1941" s="51"/>
      <c r="GM1941" s="51"/>
      <c r="GN1941" s="51"/>
      <c r="GO1941" s="51"/>
      <c r="GP1941" s="51"/>
      <c r="GQ1941" s="57"/>
      <c r="GR1941" s="51"/>
      <c r="GS1941" s="51"/>
      <c r="GT1941" s="96"/>
      <c r="GU1941" s="96"/>
      <c r="GV1941" s="51"/>
      <c r="GW1941" s="51"/>
      <c r="GX1941" s="51"/>
      <c r="GY1941" s="51"/>
    </row>
    <row r="1942" spans="194:207" ht="12.75">
      <c r="GL1942" s="51"/>
      <c r="GM1942" s="51"/>
      <c r="GN1942" s="51"/>
      <c r="GO1942" s="51"/>
      <c r="GP1942" s="51"/>
      <c r="GQ1942" s="57"/>
      <c r="GR1942" s="51"/>
      <c r="GS1942" s="51"/>
      <c r="GT1942" s="96"/>
      <c r="GU1942" s="96"/>
      <c r="GV1942" s="51"/>
      <c r="GW1942" s="51"/>
      <c r="GX1942" s="51"/>
      <c r="GY1942" s="51"/>
    </row>
    <row r="1943" spans="194:207" ht="12.75">
      <c r="GL1943" s="51"/>
      <c r="GM1943" s="51"/>
      <c r="GN1943" s="51"/>
      <c r="GO1943" s="51"/>
      <c r="GP1943" s="51"/>
      <c r="GQ1943" s="57"/>
      <c r="GR1943" s="51"/>
      <c r="GS1943" s="51"/>
      <c r="GT1943" s="96"/>
      <c r="GU1943" s="96"/>
      <c r="GV1943" s="51"/>
      <c r="GW1943" s="51"/>
      <c r="GX1943" s="51"/>
      <c r="GY1943" s="51"/>
    </row>
    <row r="1944" spans="194:207" ht="12.75">
      <c r="GL1944" s="51"/>
      <c r="GM1944" s="51"/>
      <c r="GN1944" s="51"/>
      <c r="GO1944" s="51"/>
      <c r="GP1944" s="51"/>
      <c r="GQ1944" s="57"/>
      <c r="GR1944" s="51"/>
      <c r="GS1944" s="51"/>
      <c r="GT1944" s="96"/>
      <c r="GU1944" s="96"/>
      <c r="GV1944" s="51"/>
      <c r="GW1944" s="51"/>
      <c r="GX1944" s="51"/>
      <c r="GY1944" s="51"/>
    </row>
    <row r="1945" spans="194:207" ht="12.75">
      <c r="GL1945" s="51"/>
      <c r="GM1945" s="51"/>
      <c r="GN1945" s="51"/>
      <c r="GO1945" s="51"/>
      <c r="GP1945" s="51"/>
      <c r="GQ1945" s="57"/>
      <c r="GR1945" s="51"/>
      <c r="GS1945" s="51"/>
      <c r="GT1945" s="96"/>
      <c r="GU1945" s="96"/>
      <c r="GV1945" s="51"/>
      <c r="GW1945" s="51"/>
      <c r="GX1945" s="51"/>
      <c r="GY1945" s="51"/>
    </row>
    <row r="1946" spans="194:207" ht="12.75">
      <c r="GL1946" s="51"/>
      <c r="GM1946" s="51"/>
      <c r="GN1946" s="51"/>
      <c r="GO1946" s="51"/>
      <c r="GP1946" s="51"/>
      <c r="GQ1946" s="57"/>
      <c r="GR1946" s="51"/>
      <c r="GS1946" s="51"/>
      <c r="GT1946" s="96"/>
      <c r="GU1946" s="96"/>
      <c r="GV1946" s="51"/>
      <c r="GW1946" s="51"/>
      <c r="GX1946" s="51"/>
      <c r="GY1946" s="51"/>
    </row>
    <row r="1947" spans="194:207" ht="12.75">
      <c r="GL1947" s="51"/>
      <c r="GM1947" s="51"/>
      <c r="GN1947" s="51"/>
      <c r="GO1947" s="51"/>
      <c r="GP1947" s="51"/>
      <c r="GQ1947" s="57"/>
      <c r="GR1947" s="51"/>
      <c r="GS1947" s="51"/>
      <c r="GT1947" s="96"/>
      <c r="GU1947" s="96"/>
      <c r="GV1947" s="51"/>
      <c r="GW1947" s="51"/>
      <c r="GX1947" s="51"/>
      <c r="GY1947" s="51"/>
    </row>
    <row r="1948" spans="194:207" ht="12.75">
      <c r="GL1948" s="51"/>
      <c r="GM1948" s="51"/>
      <c r="GN1948" s="51"/>
      <c r="GO1948" s="51"/>
      <c r="GP1948" s="51"/>
      <c r="GQ1948" s="57"/>
      <c r="GR1948" s="51"/>
      <c r="GS1948" s="51"/>
      <c r="GT1948" s="96"/>
      <c r="GU1948" s="96"/>
      <c r="GV1948" s="51"/>
      <c r="GW1948" s="51"/>
      <c r="GX1948" s="51"/>
      <c r="GY1948" s="51"/>
    </row>
    <row r="1949" spans="194:207" ht="12.75">
      <c r="GL1949" s="51"/>
      <c r="GM1949" s="51"/>
      <c r="GN1949" s="51"/>
      <c r="GO1949" s="51"/>
      <c r="GP1949" s="51"/>
      <c r="GQ1949" s="57"/>
      <c r="GR1949" s="51"/>
      <c r="GS1949" s="51"/>
      <c r="GT1949" s="96"/>
      <c r="GU1949" s="96"/>
      <c r="GV1949" s="51"/>
      <c r="GW1949" s="51"/>
      <c r="GX1949" s="51"/>
      <c r="GY1949" s="51"/>
    </row>
    <row r="1950" spans="194:207" ht="12.75">
      <c r="GL1950" s="51"/>
      <c r="GM1950" s="51"/>
      <c r="GN1950" s="51"/>
      <c r="GO1950" s="51"/>
      <c r="GP1950" s="51"/>
      <c r="GQ1950" s="57"/>
      <c r="GR1950" s="51"/>
      <c r="GS1950" s="51"/>
      <c r="GT1950" s="96"/>
      <c r="GU1950" s="96"/>
      <c r="GV1950" s="51"/>
      <c r="GW1950" s="51"/>
      <c r="GX1950" s="51"/>
      <c r="GY1950" s="51"/>
    </row>
    <row r="1951" spans="194:207" ht="12.75">
      <c r="GL1951" s="51"/>
      <c r="GM1951" s="51"/>
      <c r="GN1951" s="51"/>
      <c r="GO1951" s="51"/>
      <c r="GP1951" s="51"/>
      <c r="GQ1951" s="57"/>
      <c r="GR1951" s="51"/>
      <c r="GS1951" s="51"/>
      <c r="GT1951" s="96"/>
      <c r="GU1951" s="96"/>
      <c r="GV1951" s="51"/>
      <c r="GW1951" s="51"/>
      <c r="GX1951" s="51"/>
      <c r="GY1951" s="51"/>
    </row>
    <row r="1952" spans="194:207" ht="12.75">
      <c r="GL1952" s="51"/>
      <c r="GM1952" s="51"/>
      <c r="GN1952" s="51"/>
      <c r="GO1952" s="51"/>
      <c r="GP1952" s="51"/>
      <c r="GQ1952" s="57"/>
      <c r="GR1952" s="51"/>
      <c r="GS1952" s="51"/>
      <c r="GT1952" s="96"/>
      <c r="GU1952" s="96"/>
      <c r="GV1952" s="51"/>
      <c r="GW1952" s="51"/>
      <c r="GX1952" s="51"/>
      <c r="GY1952" s="51"/>
    </row>
    <row r="1953" spans="194:207" ht="12.75">
      <c r="GL1953" s="51"/>
      <c r="GM1953" s="51"/>
      <c r="GN1953" s="51"/>
      <c r="GO1953" s="51"/>
      <c r="GP1953" s="51"/>
      <c r="GQ1953" s="57"/>
      <c r="GR1953" s="51"/>
      <c r="GS1953" s="51"/>
      <c r="GT1953" s="96"/>
      <c r="GU1953" s="96"/>
      <c r="GV1953" s="51"/>
      <c r="GW1953" s="51"/>
      <c r="GX1953" s="51"/>
      <c r="GY1953" s="51"/>
    </row>
    <row r="1954" spans="194:207" ht="12.75">
      <c r="GL1954" s="51"/>
      <c r="GM1954" s="51"/>
      <c r="GN1954" s="51"/>
      <c r="GO1954" s="51"/>
      <c r="GP1954" s="51"/>
      <c r="GQ1954" s="57"/>
      <c r="GR1954" s="51"/>
      <c r="GS1954" s="51"/>
      <c r="GT1954" s="96"/>
      <c r="GU1954" s="96"/>
      <c r="GV1954" s="51"/>
      <c r="GW1954" s="51"/>
      <c r="GX1954" s="51"/>
      <c r="GY1954" s="51"/>
    </row>
    <row r="1955" spans="194:207" ht="12.75">
      <c r="GL1955" s="51"/>
      <c r="GM1955" s="51"/>
      <c r="GN1955" s="51"/>
      <c r="GO1955" s="51"/>
      <c r="GP1955" s="51"/>
      <c r="GQ1955" s="57"/>
      <c r="GR1955" s="51"/>
      <c r="GS1955" s="51"/>
      <c r="GT1955" s="96"/>
      <c r="GU1955" s="96"/>
      <c r="GV1955" s="51"/>
      <c r="GW1955" s="51"/>
      <c r="GX1955" s="51"/>
      <c r="GY1955" s="51"/>
    </row>
    <row r="1956" spans="194:207" ht="12.75">
      <c r="GL1956" s="51"/>
      <c r="GM1956" s="51"/>
      <c r="GN1956" s="51"/>
      <c r="GO1956" s="51"/>
      <c r="GP1956" s="51"/>
      <c r="GQ1956" s="57"/>
      <c r="GR1956" s="51"/>
      <c r="GS1956" s="51"/>
      <c r="GT1956" s="96"/>
      <c r="GU1956" s="96"/>
      <c r="GV1956" s="51"/>
      <c r="GW1956" s="51"/>
      <c r="GX1956" s="51"/>
      <c r="GY1956" s="51"/>
    </row>
    <row r="1957" spans="194:207" ht="12.75">
      <c r="GL1957" s="51"/>
      <c r="GM1957" s="51"/>
      <c r="GN1957" s="51"/>
      <c r="GO1957" s="51"/>
      <c r="GP1957" s="51"/>
      <c r="GQ1957" s="57"/>
      <c r="GR1957" s="51"/>
      <c r="GS1957" s="51"/>
      <c r="GT1957" s="96"/>
      <c r="GU1957" s="96"/>
      <c r="GV1957" s="51"/>
      <c r="GW1957" s="51"/>
      <c r="GX1957" s="51"/>
      <c r="GY1957" s="51"/>
    </row>
    <row r="1958" spans="194:207" ht="12.75">
      <c r="GL1958" s="51"/>
      <c r="GM1958" s="51"/>
      <c r="GN1958" s="51"/>
      <c r="GO1958" s="51"/>
      <c r="GP1958" s="51"/>
      <c r="GQ1958" s="57"/>
      <c r="GR1958" s="51"/>
      <c r="GS1958" s="51"/>
      <c r="GT1958" s="96"/>
      <c r="GU1958" s="96"/>
      <c r="GV1958" s="51"/>
      <c r="GW1958" s="51"/>
      <c r="GX1958" s="51"/>
      <c r="GY1958" s="51"/>
    </row>
    <row r="1959" spans="194:207" ht="12.75">
      <c r="GL1959" s="51"/>
      <c r="GM1959" s="51"/>
      <c r="GN1959" s="51"/>
      <c r="GO1959" s="51"/>
      <c r="GP1959" s="51"/>
      <c r="GQ1959" s="57"/>
      <c r="GR1959" s="51"/>
      <c r="GS1959" s="51"/>
      <c r="GT1959" s="96"/>
      <c r="GU1959" s="96"/>
      <c r="GV1959" s="51"/>
      <c r="GW1959" s="51"/>
      <c r="GX1959" s="51"/>
      <c r="GY1959" s="51"/>
    </row>
    <row r="1960" spans="194:207" ht="12.75">
      <c r="GL1960" s="51"/>
      <c r="GM1960" s="51"/>
      <c r="GN1960" s="51"/>
      <c r="GO1960" s="51"/>
      <c r="GP1960" s="51"/>
      <c r="GQ1960" s="57"/>
      <c r="GR1960" s="51"/>
      <c r="GS1960" s="51"/>
      <c r="GT1960" s="96"/>
      <c r="GU1960" s="96"/>
      <c r="GV1960" s="51"/>
      <c r="GW1960" s="51"/>
      <c r="GX1960" s="51"/>
      <c r="GY1960" s="51"/>
    </row>
    <row r="1961" spans="194:207" ht="12.75">
      <c r="GL1961" s="51"/>
      <c r="GM1961" s="51"/>
      <c r="GN1961" s="51"/>
      <c r="GO1961" s="51"/>
      <c r="GP1961" s="51"/>
      <c r="GQ1961" s="57"/>
      <c r="GR1961" s="51"/>
      <c r="GS1961" s="51"/>
      <c r="GT1961" s="96"/>
      <c r="GU1961" s="96"/>
      <c r="GV1961" s="51"/>
      <c r="GW1961" s="51"/>
      <c r="GX1961" s="51"/>
      <c r="GY1961" s="51"/>
    </row>
    <row r="1962" spans="194:207" ht="12.75">
      <c r="GL1962" s="51"/>
      <c r="GM1962" s="51"/>
      <c r="GN1962" s="51"/>
      <c r="GO1962" s="51"/>
      <c r="GP1962" s="51"/>
      <c r="GQ1962" s="57"/>
      <c r="GR1962" s="51"/>
      <c r="GS1962" s="51"/>
      <c r="GT1962" s="96"/>
      <c r="GU1962" s="96"/>
      <c r="GV1962" s="51"/>
      <c r="GW1962" s="51"/>
      <c r="GX1962" s="51"/>
      <c r="GY1962" s="51"/>
    </row>
    <row r="1963" spans="194:207" ht="12.75">
      <c r="GL1963" s="51"/>
      <c r="GM1963" s="51"/>
      <c r="GN1963" s="51"/>
      <c r="GO1963" s="51"/>
      <c r="GP1963" s="51"/>
      <c r="GQ1963" s="57"/>
      <c r="GR1963" s="51"/>
      <c r="GS1963" s="51"/>
      <c r="GT1963" s="96"/>
      <c r="GU1963" s="96"/>
      <c r="GV1963" s="51"/>
      <c r="GW1963" s="51"/>
      <c r="GX1963" s="51"/>
      <c r="GY1963" s="51"/>
    </row>
    <row r="1964" spans="194:207" ht="12.75">
      <c r="GL1964" s="51"/>
      <c r="GM1964" s="51"/>
      <c r="GN1964" s="51"/>
      <c r="GO1964" s="51"/>
      <c r="GP1964" s="51"/>
      <c r="GQ1964" s="57"/>
      <c r="GR1964" s="51"/>
      <c r="GS1964" s="51"/>
      <c r="GT1964" s="96"/>
      <c r="GU1964" s="96"/>
      <c r="GV1964" s="51"/>
      <c r="GW1964" s="51"/>
      <c r="GX1964" s="51"/>
      <c r="GY1964" s="51"/>
    </row>
    <row r="1965" spans="194:207" ht="12.75">
      <c r="GL1965" s="51"/>
      <c r="GM1965" s="51"/>
      <c r="GN1965" s="51"/>
      <c r="GO1965" s="51"/>
      <c r="GP1965" s="51"/>
      <c r="GQ1965" s="57"/>
      <c r="GR1965" s="51"/>
      <c r="GS1965" s="51"/>
      <c r="GT1965" s="96"/>
      <c r="GU1965" s="96"/>
      <c r="GV1965" s="51"/>
      <c r="GW1965" s="51"/>
      <c r="GX1965" s="51"/>
      <c r="GY1965" s="51"/>
    </row>
    <row r="1966" spans="194:207" ht="12.75">
      <c r="GL1966" s="51"/>
      <c r="GM1966" s="51"/>
      <c r="GN1966" s="51"/>
      <c r="GO1966" s="51"/>
      <c r="GP1966" s="51"/>
      <c r="GQ1966" s="57"/>
      <c r="GR1966" s="51"/>
      <c r="GS1966" s="51"/>
      <c r="GT1966" s="96"/>
      <c r="GU1966" s="96"/>
      <c r="GV1966" s="51"/>
      <c r="GW1966" s="51"/>
      <c r="GX1966" s="51"/>
      <c r="GY1966" s="51"/>
    </row>
    <row r="1967" spans="194:207" ht="12.75">
      <c r="GL1967" s="51"/>
      <c r="GM1967" s="51"/>
      <c r="GN1967" s="51"/>
      <c r="GO1967" s="51"/>
      <c r="GP1967" s="51"/>
      <c r="GQ1967" s="57"/>
      <c r="GR1967" s="51"/>
      <c r="GS1967" s="51"/>
      <c r="GT1967" s="96"/>
      <c r="GU1967" s="96"/>
      <c r="GV1967" s="51"/>
      <c r="GW1967" s="51"/>
      <c r="GX1967" s="51"/>
      <c r="GY1967" s="51"/>
    </row>
    <row r="1968" spans="194:207" ht="12.75">
      <c r="GL1968" s="51"/>
      <c r="GM1968" s="51"/>
      <c r="GN1968" s="51"/>
      <c r="GO1968" s="51"/>
      <c r="GP1968" s="51"/>
      <c r="GQ1968" s="57"/>
      <c r="GR1968" s="51"/>
      <c r="GS1968" s="51"/>
      <c r="GT1968" s="96"/>
      <c r="GU1968" s="96"/>
      <c r="GV1968" s="51"/>
      <c r="GW1968" s="51"/>
      <c r="GX1968" s="51"/>
      <c r="GY1968" s="51"/>
    </row>
    <row r="1969" spans="194:207" ht="12.75">
      <c r="GL1969" s="51"/>
      <c r="GM1969" s="51"/>
      <c r="GN1969" s="51"/>
      <c r="GO1969" s="51"/>
      <c r="GP1969" s="51"/>
      <c r="GQ1969" s="57"/>
      <c r="GR1969" s="51"/>
      <c r="GS1969" s="51"/>
      <c r="GT1969" s="96"/>
      <c r="GU1969" s="96"/>
      <c r="GV1969" s="51"/>
      <c r="GW1969" s="51"/>
      <c r="GX1969" s="51"/>
      <c r="GY1969" s="51"/>
    </row>
    <row r="1970" spans="194:207" ht="12.75">
      <c r="GL1970" s="51"/>
      <c r="GM1970" s="51"/>
      <c r="GN1970" s="51"/>
      <c r="GO1970" s="51"/>
      <c r="GP1970" s="51"/>
      <c r="GQ1970" s="57"/>
      <c r="GR1970" s="51"/>
      <c r="GS1970" s="51"/>
      <c r="GT1970" s="96"/>
      <c r="GU1970" s="96"/>
      <c r="GV1970" s="51"/>
      <c r="GW1970" s="51"/>
      <c r="GX1970" s="51"/>
      <c r="GY1970" s="51"/>
    </row>
    <row r="1971" spans="194:207" ht="12.75">
      <c r="GL1971" s="51"/>
      <c r="GM1971" s="51"/>
      <c r="GN1971" s="51"/>
      <c r="GO1971" s="51"/>
      <c r="GP1971" s="51"/>
      <c r="GQ1971" s="57"/>
      <c r="GR1971" s="51"/>
      <c r="GS1971" s="51"/>
      <c r="GT1971" s="96"/>
      <c r="GU1971" s="96"/>
      <c r="GV1971" s="51"/>
      <c r="GW1971" s="51"/>
      <c r="GX1971" s="51"/>
      <c r="GY1971" s="51"/>
    </row>
    <row r="1972" spans="194:207" ht="12.75">
      <c r="GL1972" s="51"/>
      <c r="GM1972" s="51"/>
      <c r="GN1972" s="51"/>
      <c r="GO1972" s="51"/>
      <c r="GP1972" s="51"/>
      <c r="GQ1972" s="57"/>
      <c r="GR1972" s="51"/>
      <c r="GS1972" s="51"/>
      <c r="GT1972" s="96"/>
      <c r="GU1972" s="96"/>
      <c r="GV1972" s="51"/>
      <c r="GW1972" s="51"/>
      <c r="GX1972" s="51"/>
      <c r="GY1972" s="51"/>
    </row>
    <row r="1973" spans="194:207" ht="12.75">
      <c r="GL1973" s="51"/>
      <c r="GM1973" s="51"/>
      <c r="GN1973" s="51"/>
      <c r="GO1973" s="51"/>
      <c r="GP1973" s="51"/>
      <c r="GQ1973" s="57"/>
      <c r="GR1973" s="51"/>
      <c r="GS1973" s="51"/>
      <c r="GT1973" s="96"/>
      <c r="GU1973" s="96"/>
      <c r="GV1973" s="51"/>
      <c r="GW1973" s="51"/>
      <c r="GX1973" s="51"/>
      <c r="GY1973" s="51"/>
    </row>
    <row r="1974" spans="194:207" ht="12.75">
      <c r="GL1974" s="51"/>
      <c r="GM1974" s="51"/>
      <c r="GN1974" s="51"/>
      <c r="GO1974" s="51"/>
      <c r="GP1974" s="51"/>
      <c r="GQ1974" s="57"/>
      <c r="GR1974" s="51"/>
      <c r="GS1974" s="51"/>
      <c r="GT1974" s="96"/>
      <c r="GU1974" s="96"/>
      <c r="GV1974" s="51"/>
      <c r="GW1974" s="51"/>
      <c r="GX1974" s="51"/>
      <c r="GY1974" s="51"/>
    </row>
    <row r="1975" spans="194:207" ht="12.75">
      <c r="GL1975" s="51"/>
      <c r="GM1975" s="51"/>
      <c r="GN1975" s="51"/>
      <c r="GO1975" s="51"/>
      <c r="GP1975" s="51"/>
      <c r="GQ1975" s="57"/>
      <c r="GR1975" s="51"/>
      <c r="GS1975" s="51"/>
      <c r="GT1975" s="96"/>
      <c r="GU1975" s="96"/>
      <c r="GV1975" s="51"/>
      <c r="GW1975" s="51"/>
      <c r="GX1975" s="51"/>
      <c r="GY1975" s="51"/>
    </row>
    <row r="1976" spans="194:207" ht="12.75">
      <c r="GL1976" s="51"/>
      <c r="GM1976" s="51"/>
      <c r="GN1976" s="51"/>
      <c r="GO1976" s="51"/>
      <c r="GP1976" s="51"/>
      <c r="GQ1976" s="57"/>
      <c r="GR1976" s="51"/>
      <c r="GS1976" s="51"/>
      <c r="GT1976" s="96"/>
      <c r="GU1976" s="96"/>
      <c r="GV1976" s="51"/>
      <c r="GW1976" s="51"/>
      <c r="GX1976" s="51"/>
      <c r="GY1976" s="51"/>
    </row>
    <row r="1977" spans="194:207" ht="12.75">
      <c r="GL1977" s="51"/>
      <c r="GM1977" s="51"/>
      <c r="GN1977" s="51"/>
      <c r="GO1977" s="51"/>
      <c r="GP1977" s="51"/>
      <c r="GQ1977" s="57"/>
      <c r="GR1977" s="51"/>
      <c r="GS1977" s="51"/>
      <c r="GT1977" s="96"/>
      <c r="GU1977" s="96"/>
      <c r="GV1977" s="51"/>
      <c r="GW1977" s="51"/>
      <c r="GX1977" s="51"/>
      <c r="GY1977" s="51"/>
    </row>
    <row r="1978" spans="194:207" ht="12.75">
      <c r="GL1978" s="51"/>
      <c r="GM1978" s="51"/>
      <c r="GN1978" s="51"/>
      <c r="GO1978" s="51"/>
      <c r="GP1978" s="51"/>
      <c r="GQ1978" s="57"/>
      <c r="GR1978" s="51"/>
      <c r="GS1978" s="51"/>
      <c r="GT1978" s="96"/>
      <c r="GU1978" s="96"/>
      <c r="GV1978" s="51"/>
      <c r="GW1978" s="51"/>
      <c r="GX1978" s="51"/>
      <c r="GY1978" s="51"/>
    </row>
    <row r="1979" spans="194:207" ht="12.75">
      <c r="GL1979" s="51"/>
      <c r="GM1979" s="51"/>
      <c r="GN1979" s="51"/>
      <c r="GO1979" s="51"/>
      <c r="GP1979" s="51"/>
      <c r="GQ1979" s="57"/>
      <c r="GR1979" s="51"/>
      <c r="GS1979" s="51"/>
      <c r="GT1979" s="96"/>
      <c r="GU1979" s="96"/>
      <c r="GV1979" s="51"/>
      <c r="GW1979" s="51"/>
      <c r="GX1979" s="51"/>
      <c r="GY1979" s="51"/>
    </row>
    <row r="1980" spans="194:207" ht="12.75">
      <c r="GL1980" s="51"/>
      <c r="GM1980" s="51"/>
      <c r="GN1980" s="51"/>
      <c r="GO1980" s="51"/>
      <c r="GP1980" s="51"/>
      <c r="GQ1980" s="57"/>
      <c r="GR1980" s="51"/>
      <c r="GS1980" s="51"/>
      <c r="GT1980" s="96"/>
      <c r="GU1980" s="96"/>
      <c r="GV1980" s="51"/>
      <c r="GW1980" s="51"/>
      <c r="GX1980" s="51"/>
      <c r="GY1980" s="51"/>
    </row>
    <row r="1981" spans="194:207" ht="12.75">
      <c r="GL1981" s="51"/>
      <c r="GM1981" s="51"/>
      <c r="GN1981" s="51"/>
      <c r="GO1981" s="51"/>
      <c r="GP1981" s="51"/>
      <c r="GQ1981" s="57"/>
      <c r="GR1981" s="51"/>
      <c r="GS1981" s="51"/>
      <c r="GT1981" s="96"/>
      <c r="GU1981" s="96"/>
      <c r="GV1981" s="51"/>
      <c r="GW1981" s="51"/>
      <c r="GX1981" s="51"/>
      <c r="GY1981" s="51"/>
    </row>
    <row r="1982" spans="194:207" ht="12.75">
      <c r="GL1982" s="51"/>
      <c r="GM1982" s="51"/>
      <c r="GN1982" s="51"/>
      <c r="GO1982" s="51"/>
      <c r="GP1982" s="51"/>
      <c r="GQ1982" s="57"/>
      <c r="GR1982" s="51"/>
      <c r="GS1982" s="51"/>
      <c r="GT1982" s="96"/>
      <c r="GU1982" s="96"/>
      <c r="GV1982" s="51"/>
      <c r="GW1982" s="51"/>
      <c r="GX1982" s="51"/>
      <c r="GY1982" s="51"/>
    </row>
    <row r="1983" spans="194:207" ht="12.75">
      <c r="GL1983" s="51"/>
      <c r="GM1983" s="51"/>
      <c r="GN1983" s="51"/>
      <c r="GO1983" s="51"/>
      <c r="GP1983" s="51"/>
      <c r="GQ1983" s="57"/>
      <c r="GR1983" s="51"/>
      <c r="GS1983" s="51"/>
      <c r="GT1983" s="96"/>
      <c r="GU1983" s="96"/>
      <c r="GV1983" s="51"/>
      <c r="GW1983" s="51"/>
      <c r="GX1983" s="51"/>
      <c r="GY1983" s="51"/>
    </row>
    <row r="1984" spans="194:207" ht="12.75">
      <c r="GL1984" s="51"/>
      <c r="GM1984" s="51"/>
      <c r="GN1984" s="51"/>
      <c r="GO1984" s="51"/>
      <c r="GP1984" s="51"/>
      <c r="GQ1984" s="57"/>
      <c r="GR1984" s="51"/>
      <c r="GS1984" s="51"/>
      <c r="GT1984" s="96"/>
      <c r="GU1984" s="96"/>
      <c r="GV1984" s="51"/>
      <c r="GW1984" s="51"/>
      <c r="GX1984" s="51"/>
      <c r="GY1984" s="51"/>
    </row>
    <row r="1985" spans="194:207" ht="12.75">
      <c r="GL1985" s="51"/>
      <c r="GM1985" s="51"/>
      <c r="GN1985" s="51"/>
      <c r="GO1985" s="51"/>
      <c r="GP1985" s="51"/>
      <c r="GQ1985" s="57"/>
      <c r="GR1985" s="51"/>
      <c r="GS1985" s="51"/>
      <c r="GT1985" s="96"/>
      <c r="GU1985" s="96"/>
      <c r="GV1985" s="51"/>
      <c r="GW1985" s="51"/>
      <c r="GX1985" s="51"/>
      <c r="GY1985" s="51"/>
    </row>
    <row r="1986" spans="194:207" ht="12.75">
      <c r="GL1986" s="51"/>
      <c r="GM1986" s="51"/>
      <c r="GN1986" s="51"/>
      <c r="GO1986" s="51"/>
      <c r="GP1986" s="51"/>
      <c r="GQ1986" s="57"/>
      <c r="GR1986" s="51"/>
      <c r="GS1986" s="51"/>
      <c r="GT1986" s="96"/>
      <c r="GU1986" s="96"/>
      <c r="GV1986" s="51"/>
      <c r="GW1986" s="51"/>
      <c r="GX1986" s="51"/>
      <c r="GY1986" s="51"/>
    </row>
    <row r="1987" spans="194:207" ht="12.75">
      <c r="GL1987" s="51"/>
      <c r="GM1987" s="51"/>
      <c r="GN1987" s="51"/>
      <c r="GO1987" s="51"/>
      <c r="GP1987" s="51"/>
      <c r="GQ1987" s="57"/>
      <c r="GR1987" s="51"/>
      <c r="GS1987" s="51"/>
      <c r="GT1987" s="96"/>
      <c r="GU1987" s="96"/>
      <c r="GV1987" s="51"/>
      <c r="GW1987" s="51"/>
      <c r="GX1987" s="51"/>
      <c r="GY1987" s="51"/>
    </row>
    <row r="1988" spans="194:207" ht="12.75">
      <c r="GL1988" s="51"/>
      <c r="GM1988" s="51"/>
      <c r="GN1988" s="51"/>
      <c r="GO1988" s="51"/>
      <c r="GP1988" s="51"/>
      <c r="GQ1988" s="57"/>
      <c r="GR1988" s="51"/>
      <c r="GS1988" s="51"/>
      <c r="GT1988" s="96"/>
      <c r="GU1988" s="96"/>
      <c r="GV1988" s="51"/>
      <c r="GW1988" s="51"/>
      <c r="GX1988" s="51"/>
      <c r="GY1988" s="51"/>
    </row>
    <row r="1989" spans="194:207" ht="12.75">
      <c r="GL1989" s="51"/>
      <c r="GM1989" s="51"/>
      <c r="GN1989" s="51"/>
      <c r="GO1989" s="51"/>
      <c r="GP1989" s="51"/>
      <c r="GQ1989" s="57"/>
      <c r="GR1989" s="51"/>
      <c r="GS1989" s="51"/>
      <c r="GT1989" s="96"/>
      <c r="GU1989" s="96"/>
      <c r="GV1989" s="51"/>
      <c r="GW1989" s="51"/>
      <c r="GX1989" s="51"/>
      <c r="GY1989" s="51"/>
    </row>
    <row r="1990" spans="194:207" ht="12.75">
      <c r="GL1990" s="51"/>
      <c r="GM1990" s="51"/>
      <c r="GN1990" s="51"/>
      <c r="GO1990" s="51"/>
      <c r="GP1990" s="51"/>
      <c r="GQ1990" s="57"/>
      <c r="GR1990" s="51"/>
      <c r="GS1990" s="51"/>
      <c r="GT1990" s="96"/>
      <c r="GU1990" s="96"/>
      <c r="GV1990" s="51"/>
      <c r="GW1990" s="51"/>
      <c r="GX1990" s="51"/>
      <c r="GY1990" s="51"/>
    </row>
    <row r="1991" spans="194:207" ht="12.75">
      <c r="GL1991" s="51"/>
      <c r="GM1991" s="51"/>
      <c r="GN1991" s="51"/>
      <c r="GO1991" s="51"/>
      <c r="GP1991" s="51"/>
      <c r="GQ1991" s="57"/>
      <c r="GR1991" s="51"/>
      <c r="GS1991" s="51"/>
      <c r="GT1991" s="96"/>
      <c r="GU1991" s="96"/>
      <c r="GV1991" s="51"/>
      <c r="GW1991" s="51"/>
      <c r="GX1991" s="51"/>
      <c r="GY1991" s="51"/>
    </row>
    <row r="1992" spans="194:207" ht="12.75">
      <c r="GL1992" s="51"/>
      <c r="GM1992" s="51"/>
      <c r="GN1992" s="51"/>
      <c r="GO1992" s="51"/>
      <c r="GP1992" s="51"/>
      <c r="GQ1992" s="57"/>
      <c r="GR1992" s="51"/>
      <c r="GS1992" s="51"/>
      <c r="GT1992" s="96"/>
      <c r="GU1992" s="96"/>
      <c r="GV1992" s="51"/>
      <c r="GW1992" s="51"/>
      <c r="GX1992" s="51"/>
      <c r="GY1992" s="51"/>
    </row>
    <row r="1993" spans="194:207" ht="12.75">
      <c r="GL1993" s="51"/>
      <c r="GM1993" s="51"/>
      <c r="GN1993" s="51"/>
      <c r="GO1993" s="51"/>
      <c r="GP1993" s="51"/>
      <c r="GQ1993" s="57"/>
      <c r="GR1993" s="51"/>
      <c r="GS1993" s="51"/>
      <c r="GT1993" s="96"/>
      <c r="GU1993" s="96"/>
      <c r="GV1993" s="51"/>
      <c r="GW1993" s="51"/>
      <c r="GX1993" s="51"/>
      <c r="GY1993" s="51"/>
    </row>
    <row r="1994" spans="194:207" ht="12.75">
      <c r="GL1994" s="51"/>
      <c r="GM1994" s="51"/>
      <c r="GN1994" s="51"/>
      <c r="GO1994" s="51"/>
      <c r="GP1994" s="51"/>
      <c r="GQ1994" s="57"/>
      <c r="GR1994" s="51"/>
      <c r="GS1994" s="51"/>
      <c r="GT1994" s="96"/>
      <c r="GU1994" s="96"/>
      <c r="GV1994" s="51"/>
      <c r="GW1994" s="51"/>
      <c r="GX1994" s="51"/>
      <c r="GY1994" s="51"/>
    </row>
    <row r="1995" spans="194:207" ht="12.75">
      <c r="GL1995" s="51"/>
      <c r="GM1995" s="51"/>
      <c r="GN1995" s="51"/>
      <c r="GO1995" s="51"/>
      <c r="GP1995" s="51"/>
      <c r="GQ1995" s="57"/>
      <c r="GR1995" s="51"/>
      <c r="GS1995" s="51"/>
      <c r="GT1995" s="96"/>
      <c r="GU1995" s="96"/>
      <c r="GV1995" s="51"/>
      <c r="GW1995" s="51"/>
      <c r="GX1995" s="51"/>
      <c r="GY1995" s="51"/>
    </row>
    <row r="1996" spans="194:207" ht="12.75">
      <c r="GL1996" s="51"/>
      <c r="GM1996" s="51"/>
      <c r="GN1996" s="51"/>
      <c r="GO1996" s="51"/>
      <c r="GP1996" s="51"/>
      <c r="GQ1996" s="57"/>
      <c r="GR1996" s="51"/>
      <c r="GS1996" s="51"/>
      <c r="GT1996" s="96"/>
      <c r="GU1996" s="96"/>
      <c r="GV1996" s="51"/>
      <c r="GW1996" s="51"/>
      <c r="GX1996" s="51"/>
      <c r="GY1996" s="51"/>
    </row>
    <row r="1997" spans="194:207" ht="12.75">
      <c r="GL1997" s="51"/>
      <c r="GM1997" s="51"/>
      <c r="GN1997" s="51"/>
      <c r="GO1997" s="51"/>
      <c r="GP1997" s="51"/>
      <c r="GQ1997" s="57"/>
      <c r="GR1997" s="51"/>
      <c r="GS1997" s="51"/>
      <c r="GT1997" s="96"/>
      <c r="GU1997" s="96"/>
      <c r="GV1997" s="51"/>
      <c r="GW1997" s="51"/>
      <c r="GX1997" s="51"/>
      <c r="GY1997" s="51"/>
    </row>
    <row r="1998" spans="194:207" ht="12.75">
      <c r="GL1998" s="51"/>
      <c r="GM1998" s="51"/>
      <c r="GN1998" s="51"/>
      <c r="GO1998" s="51"/>
      <c r="GP1998" s="51"/>
      <c r="GQ1998" s="57"/>
      <c r="GR1998" s="51"/>
      <c r="GS1998" s="51"/>
      <c r="GT1998" s="96"/>
      <c r="GU1998" s="96"/>
      <c r="GV1998" s="51"/>
      <c r="GW1998" s="51"/>
      <c r="GX1998" s="51"/>
      <c r="GY1998" s="51"/>
    </row>
    <row r="1999" spans="194:207" ht="12.75">
      <c r="GL1999" s="51"/>
      <c r="GM1999" s="51"/>
      <c r="GN1999" s="51"/>
      <c r="GO1999" s="51"/>
      <c r="GP1999" s="51"/>
      <c r="GQ1999" s="57"/>
      <c r="GR1999" s="51"/>
      <c r="GS1999" s="51"/>
      <c r="GT1999" s="96"/>
      <c r="GU1999" s="96"/>
      <c r="GV1999" s="51"/>
      <c r="GW1999" s="51"/>
      <c r="GX1999" s="51"/>
      <c r="GY1999" s="51"/>
    </row>
    <row r="2000" spans="194:207" ht="12.75">
      <c r="GL2000" s="51"/>
      <c r="GM2000" s="51"/>
      <c r="GN2000" s="51"/>
      <c r="GO2000" s="51"/>
      <c r="GP2000" s="51"/>
      <c r="GQ2000" s="57"/>
      <c r="GR2000" s="51"/>
      <c r="GS2000" s="51"/>
      <c r="GT2000" s="96"/>
      <c r="GU2000" s="96"/>
      <c r="GV2000" s="51"/>
      <c r="GW2000" s="51"/>
      <c r="GX2000" s="51"/>
      <c r="GY2000" s="51"/>
    </row>
    <row r="2001" spans="194:207" ht="12.75">
      <c r="GL2001" s="51"/>
      <c r="GM2001" s="51"/>
      <c r="GN2001" s="51"/>
      <c r="GO2001" s="51"/>
      <c r="GP2001" s="51"/>
      <c r="GQ2001" s="57"/>
      <c r="GR2001" s="51"/>
      <c r="GS2001" s="51"/>
      <c r="GT2001" s="96"/>
      <c r="GU2001" s="96"/>
      <c r="GV2001" s="51"/>
      <c r="GW2001" s="51"/>
      <c r="GX2001" s="51"/>
      <c r="GY2001" s="51"/>
    </row>
    <row r="2002" spans="194:207" ht="12.75">
      <c r="GL2002" s="51"/>
      <c r="GM2002" s="51"/>
      <c r="GN2002" s="51"/>
      <c r="GO2002" s="51"/>
      <c r="GP2002" s="51"/>
      <c r="GQ2002" s="57"/>
      <c r="GR2002" s="51"/>
      <c r="GS2002" s="51"/>
      <c r="GT2002" s="96"/>
      <c r="GU2002" s="96"/>
      <c r="GV2002" s="51"/>
      <c r="GW2002" s="51"/>
      <c r="GX2002" s="51"/>
      <c r="GY2002" s="51"/>
    </row>
    <row r="2003" spans="194:207" ht="12.75">
      <c r="GL2003" s="51"/>
      <c r="GM2003" s="51"/>
      <c r="GN2003" s="51"/>
      <c r="GO2003" s="51"/>
      <c r="GP2003" s="51"/>
      <c r="GQ2003" s="57"/>
      <c r="GR2003" s="51"/>
      <c r="GS2003" s="51"/>
      <c r="GT2003" s="96"/>
      <c r="GU2003" s="96"/>
      <c r="GV2003" s="51"/>
      <c r="GW2003" s="51"/>
      <c r="GX2003" s="51"/>
      <c r="GY2003" s="51"/>
    </row>
    <row r="2004" spans="194:207" ht="12.75">
      <c r="GL2004" s="51"/>
      <c r="GM2004" s="51"/>
      <c r="GN2004" s="51"/>
      <c r="GO2004" s="51"/>
      <c r="GP2004" s="51"/>
      <c r="GQ2004" s="57"/>
      <c r="GR2004" s="51"/>
      <c r="GS2004" s="51"/>
      <c r="GT2004" s="96"/>
      <c r="GU2004" s="96"/>
      <c r="GV2004" s="51"/>
      <c r="GW2004" s="51"/>
      <c r="GX2004" s="51"/>
      <c r="GY2004" s="51"/>
    </row>
    <row r="2005" spans="194:207" ht="12.75">
      <c r="GL2005" s="51"/>
      <c r="GM2005" s="51"/>
      <c r="GN2005" s="51"/>
      <c r="GO2005" s="51"/>
      <c r="GP2005" s="51"/>
      <c r="GQ2005" s="57"/>
      <c r="GR2005" s="51"/>
      <c r="GS2005" s="51"/>
      <c r="GT2005" s="96"/>
      <c r="GU2005" s="96"/>
      <c r="GV2005" s="51"/>
      <c r="GW2005" s="51"/>
      <c r="GX2005" s="51"/>
      <c r="GY2005" s="51"/>
    </row>
    <row r="2006" spans="194:207" ht="12.75">
      <c r="GL2006" s="51"/>
      <c r="GM2006" s="51"/>
      <c r="GN2006" s="51"/>
      <c r="GO2006" s="51"/>
      <c r="GP2006" s="51"/>
      <c r="GQ2006" s="57"/>
      <c r="GR2006" s="51"/>
      <c r="GS2006" s="51"/>
      <c r="GT2006" s="96"/>
      <c r="GU2006" s="96"/>
      <c r="GV2006" s="51"/>
      <c r="GW2006" s="51"/>
      <c r="GX2006" s="51"/>
      <c r="GY2006" s="51"/>
    </row>
    <row r="2007" spans="194:207" ht="12.75">
      <c r="GL2007" s="51"/>
      <c r="GM2007" s="51"/>
      <c r="GN2007" s="51"/>
      <c r="GO2007" s="51"/>
      <c r="GP2007" s="51"/>
      <c r="GQ2007" s="57"/>
      <c r="GR2007" s="51"/>
      <c r="GS2007" s="51"/>
      <c r="GT2007" s="96"/>
      <c r="GU2007" s="96"/>
      <c r="GV2007" s="51"/>
      <c r="GW2007" s="51"/>
      <c r="GX2007" s="51"/>
      <c r="GY2007" s="51"/>
    </row>
    <row r="2008" spans="194:207" ht="12.75">
      <c r="GL2008" s="51"/>
      <c r="GM2008" s="51"/>
      <c r="GN2008" s="51"/>
      <c r="GO2008" s="51"/>
      <c r="GP2008" s="51"/>
      <c r="GQ2008" s="57"/>
      <c r="GR2008" s="51"/>
      <c r="GS2008" s="51"/>
      <c r="GT2008" s="96"/>
      <c r="GU2008" s="96"/>
      <c r="GV2008" s="51"/>
      <c r="GW2008" s="51"/>
      <c r="GX2008" s="51"/>
      <c r="GY2008" s="51"/>
    </row>
    <row r="2009" spans="194:207" ht="12.75">
      <c r="GL2009" s="51"/>
      <c r="GM2009" s="51"/>
      <c r="GN2009" s="51"/>
      <c r="GO2009" s="51"/>
      <c r="GP2009" s="51"/>
      <c r="GQ2009" s="57"/>
      <c r="GR2009" s="51"/>
      <c r="GS2009" s="51"/>
      <c r="GT2009" s="96"/>
      <c r="GU2009" s="96"/>
      <c r="GV2009" s="51"/>
      <c r="GW2009" s="51"/>
      <c r="GX2009" s="51"/>
      <c r="GY2009" s="51"/>
    </row>
    <row r="2010" spans="194:207" ht="12.75">
      <c r="GL2010" s="51"/>
      <c r="GM2010" s="51"/>
      <c r="GN2010" s="51"/>
      <c r="GO2010" s="51"/>
      <c r="GP2010" s="51"/>
      <c r="GQ2010" s="57"/>
      <c r="GR2010" s="51"/>
      <c r="GS2010" s="51"/>
      <c r="GT2010" s="96"/>
      <c r="GU2010" s="96"/>
      <c r="GV2010" s="51"/>
      <c r="GW2010" s="51"/>
      <c r="GX2010" s="51"/>
      <c r="GY2010" s="51"/>
    </row>
    <row r="2011" spans="194:207" ht="12.75">
      <c r="GL2011" s="51"/>
      <c r="GM2011" s="51"/>
      <c r="GN2011" s="51"/>
      <c r="GO2011" s="51"/>
      <c r="GP2011" s="51"/>
      <c r="GQ2011" s="57"/>
      <c r="GR2011" s="51"/>
      <c r="GS2011" s="51"/>
      <c r="GT2011" s="96"/>
      <c r="GU2011" s="96"/>
      <c r="GV2011" s="51"/>
      <c r="GW2011" s="51"/>
      <c r="GX2011" s="51"/>
      <c r="GY2011" s="51"/>
    </row>
    <row r="2012" spans="194:207" ht="12.75">
      <c r="GL2012" s="51"/>
      <c r="GM2012" s="51"/>
      <c r="GN2012" s="51"/>
      <c r="GO2012" s="51"/>
      <c r="GP2012" s="51"/>
      <c r="GQ2012" s="57"/>
      <c r="GR2012" s="51"/>
      <c r="GS2012" s="51"/>
      <c r="GT2012" s="96"/>
      <c r="GU2012" s="96"/>
      <c r="GV2012" s="51"/>
      <c r="GW2012" s="51"/>
      <c r="GX2012" s="51"/>
      <c r="GY2012" s="51"/>
    </row>
    <row r="2013" spans="194:207" ht="12.75">
      <c r="GL2013" s="51"/>
      <c r="GM2013" s="51"/>
      <c r="GN2013" s="51"/>
      <c r="GO2013" s="51"/>
      <c r="GP2013" s="51"/>
      <c r="GQ2013" s="57"/>
      <c r="GR2013" s="51"/>
      <c r="GS2013" s="51"/>
      <c r="GT2013" s="96"/>
      <c r="GU2013" s="96"/>
      <c r="GV2013" s="51"/>
      <c r="GW2013" s="51"/>
      <c r="GX2013" s="51"/>
      <c r="GY2013" s="51"/>
    </row>
    <row r="2014" spans="194:207" ht="12.75">
      <c r="GL2014" s="51"/>
      <c r="GM2014" s="51"/>
      <c r="GN2014" s="51"/>
      <c r="GO2014" s="51"/>
      <c r="GP2014" s="51"/>
      <c r="GQ2014" s="57"/>
      <c r="GR2014" s="51"/>
      <c r="GS2014" s="51"/>
      <c r="GT2014" s="96"/>
      <c r="GU2014" s="96"/>
      <c r="GV2014" s="51"/>
      <c r="GW2014" s="51"/>
      <c r="GX2014" s="51"/>
      <c r="GY2014" s="51"/>
    </row>
    <row r="2015" spans="194:207" ht="12.75">
      <c r="GL2015" s="51"/>
      <c r="GM2015" s="51"/>
      <c r="GN2015" s="51"/>
      <c r="GO2015" s="51"/>
      <c r="GP2015" s="51"/>
      <c r="GQ2015" s="57"/>
      <c r="GR2015" s="51"/>
      <c r="GS2015" s="51"/>
      <c r="GT2015" s="96"/>
      <c r="GU2015" s="96"/>
      <c r="GV2015" s="51"/>
      <c r="GW2015" s="51"/>
      <c r="GX2015" s="51"/>
      <c r="GY2015" s="51"/>
    </row>
    <row r="2016" spans="194:207" ht="12.75">
      <c r="GL2016" s="51"/>
      <c r="GM2016" s="51"/>
      <c r="GN2016" s="51"/>
      <c r="GO2016" s="51"/>
      <c r="GP2016" s="51"/>
      <c r="GQ2016" s="57"/>
      <c r="GR2016" s="51"/>
      <c r="GS2016" s="51"/>
      <c r="GT2016" s="96"/>
      <c r="GU2016" s="96"/>
      <c r="GV2016" s="51"/>
      <c r="GW2016" s="51"/>
      <c r="GX2016" s="51"/>
      <c r="GY2016" s="51"/>
    </row>
    <row r="2017" spans="194:207" ht="12.75">
      <c r="GL2017" s="51"/>
      <c r="GM2017" s="51"/>
      <c r="GN2017" s="51"/>
      <c r="GO2017" s="51"/>
      <c r="GP2017" s="51"/>
      <c r="GQ2017" s="57"/>
      <c r="GR2017" s="51"/>
      <c r="GS2017" s="51"/>
      <c r="GT2017" s="96"/>
      <c r="GU2017" s="96"/>
      <c r="GV2017" s="51"/>
      <c r="GW2017" s="51"/>
      <c r="GX2017" s="51"/>
      <c r="GY2017" s="51"/>
    </row>
    <row r="2018" spans="194:207" ht="12.75">
      <c r="GL2018" s="51"/>
      <c r="GM2018" s="51"/>
      <c r="GN2018" s="51"/>
      <c r="GO2018" s="51"/>
      <c r="GP2018" s="51"/>
      <c r="GQ2018" s="57"/>
      <c r="GR2018" s="51"/>
      <c r="GS2018" s="51"/>
      <c r="GT2018" s="96"/>
      <c r="GU2018" s="96"/>
      <c r="GV2018" s="51"/>
      <c r="GW2018" s="51"/>
      <c r="GX2018" s="51"/>
      <c r="GY2018" s="51"/>
    </row>
    <row r="2019" spans="194:207" ht="12.75">
      <c r="GL2019" s="51"/>
      <c r="GM2019" s="51"/>
      <c r="GN2019" s="51"/>
      <c r="GO2019" s="51"/>
      <c r="GP2019" s="51"/>
      <c r="GQ2019" s="57"/>
      <c r="GR2019" s="51"/>
      <c r="GS2019" s="51"/>
      <c r="GT2019" s="96"/>
      <c r="GU2019" s="96"/>
      <c r="GV2019" s="51"/>
      <c r="GW2019" s="51"/>
      <c r="GX2019" s="51"/>
      <c r="GY2019" s="51"/>
    </row>
    <row r="2020" spans="194:207" ht="12.75">
      <c r="GL2020" s="51"/>
      <c r="GM2020" s="51"/>
      <c r="GN2020" s="51"/>
      <c r="GO2020" s="51"/>
      <c r="GP2020" s="51"/>
      <c r="GQ2020" s="57"/>
      <c r="GR2020" s="51"/>
      <c r="GS2020" s="51"/>
      <c r="GT2020" s="96"/>
      <c r="GU2020" s="96"/>
      <c r="GV2020" s="51"/>
      <c r="GW2020" s="51"/>
      <c r="GX2020" s="51"/>
      <c r="GY2020" s="51"/>
    </row>
    <row r="2021" spans="194:207" ht="12.75">
      <c r="GL2021" s="51"/>
      <c r="GM2021" s="51"/>
      <c r="GN2021" s="51"/>
      <c r="GO2021" s="51"/>
      <c r="GP2021" s="51"/>
      <c r="GQ2021" s="57"/>
      <c r="GR2021" s="51"/>
      <c r="GS2021" s="51"/>
      <c r="GT2021" s="96"/>
      <c r="GU2021" s="96"/>
      <c r="GV2021" s="51"/>
      <c r="GW2021" s="51"/>
      <c r="GX2021" s="51"/>
      <c r="GY2021" s="51"/>
    </row>
    <row r="2022" spans="194:207" ht="12.75">
      <c r="GL2022" s="51"/>
      <c r="GM2022" s="51"/>
      <c r="GN2022" s="51"/>
      <c r="GO2022" s="51"/>
      <c r="GP2022" s="51"/>
      <c r="GQ2022" s="57"/>
      <c r="GR2022" s="51"/>
      <c r="GS2022" s="51"/>
      <c r="GT2022" s="96"/>
      <c r="GU2022" s="96"/>
      <c r="GV2022" s="51"/>
      <c r="GW2022" s="51"/>
      <c r="GX2022" s="51"/>
      <c r="GY2022" s="51"/>
    </row>
    <row r="2023" spans="194:207" ht="12.75">
      <c r="GL2023" s="51"/>
      <c r="GM2023" s="51"/>
      <c r="GN2023" s="51"/>
      <c r="GO2023" s="51"/>
      <c r="GP2023" s="51"/>
      <c r="GQ2023" s="57"/>
      <c r="GR2023" s="51"/>
      <c r="GS2023" s="51"/>
      <c r="GT2023" s="96"/>
      <c r="GU2023" s="96"/>
      <c r="GV2023" s="51"/>
      <c r="GW2023" s="51"/>
      <c r="GX2023" s="51"/>
      <c r="GY2023" s="51"/>
    </row>
    <row r="2024" spans="194:207" ht="12.75">
      <c r="GL2024" s="51"/>
      <c r="GM2024" s="51"/>
      <c r="GN2024" s="51"/>
      <c r="GO2024" s="51"/>
      <c r="GP2024" s="51"/>
      <c r="GQ2024" s="57"/>
      <c r="GR2024" s="51"/>
      <c r="GS2024" s="51"/>
      <c r="GT2024" s="96"/>
      <c r="GU2024" s="96"/>
      <c r="GV2024" s="51"/>
      <c r="GW2024" s="51"/>
      <c r="GX2024" s="51"/>
      <c r="GY2024" s="51"/>
    </row>
    <row r="2025" spans="194:207" ht="12.75">
      <c r="GL2025" s="51"/>
      <c r="GM2025" s="51"/>
      <c r="GN2025" s="51"/>
      <c r="GO2025" s="51"/>
      <c r="GP2025" s="51"/>
      <c r="GQ2025" s="57"/>
      <c r="GR2025" s="51"/>
      <c r="GS2025" s="51"/>
      <c r="GT2025" s="96"/>
      <c r="GU2025" s="96"/>
      <c r="GV2025" s="51"/>
      <c r="GW2025" s="51"/>
      <c r="GX2025" s="51"/>
      <c r="GY2025" s="51"/>
    </row>
    <row r="2026" spans="194:207" ht="12.75">
      <c r="GL2026" s="51"/>
      <c r="GM2026" s="51"/>
      <c r="GN2026" s="51"/>
      <c r="GO2026" s="51"/>
      <c r="GP2026" s="51"/>
      <c r="GQ2026" s="57"/>
      <c r="GR2026" s="51"/>
      <c r="GS2026" s="51"/>
      <c r="GT2026" s="96"/>
      <c r="GU2026" s="96"/>
      <c r="GV2026" s="51"/>
      <c r="GW2026" s="51"/>
      <c r="GX2026" s="51"/>
      <c r="GY2026" s="51"/>
    </row>
    <row r="2027" spans="194:207" ht="12.75">
      <c r="GL2027" s="51"/>
      <c r="GM2027" s="51"/>
      <c r="GN2027" s="51"/>
      <c r="GO2027" s="51"/>
      <c r="GP2027" s="51"/>
      <c r="GQ2027" s="57"/>
      <c r="GR2027" s="51"/>
      <c r="GS2027" s="51"/>
      <c r="GT2027" s="96"/>
      <c r="GU2027" s="96"/>
      <c r="GV2027" s="51"/>
      <c r="GW2027" s="51"/>
      <c r="GX2027" s="51"/>
      <c r="GY2027" s="51"/>
    </row>
    <row r="2028" spans="194:207" ht="12.75">
      <c r="GL2028" s="51"/>
      <c r="GM2028" s="51"/>
      <c r="GN2028" s="51"/>
      <c r="GO2028" s="51"/>
      <c r="GP2028" s="51"/>
      <c r="GQ2028" s="57"/>
      <c r="GR2028" s="51"/>
      <c r="GS2028" s="51"/>
      <c r="GT2028" s="96"/>
      <c r="GU2028" s="96"/>
      <c r="GV2028" s="51"/>
      <c r="GW2028" s="51"/>
      <c r="GX2028" s="51"/>
      <c r="GY2028" s="51"/>
    </row>
    <row r="2029" spans="194:207" ht="12.75">
      <c r="GL2029" s="51"/>
      <c r="GM2029" s="51"/>
      <c r="GN2029" s="51"/>
      <c r="GO2029" s="51"/>
      <c r="GP2029" s="51"/>
      <c r="GQ2029" s="57"/>
      <c r="GR2029" s="51"/>
      <c r="GS2029" s="51"/>
      <c r="GT2029" s="96"/>
      <c r="GU2029" s="96"/>
      <c r="GV2029" s="51"/>
      <c r="GW2029" s="51"/>
      <c r="GX2029" s="51"/>
      <c r="GY2029" s="51"/>
    </row>
    <row r="2030" spans="194:207" ht="12.75">
      <c r="GL2030" s="51"/>
      <c r="GM2030" s="51"/>
      <c r="GN2030" s="51"/>
      <c r="GO2030" s="51"/>
      <c r="GP2030" s="51"/>
      <c r="GQ2030" s="57"/>
      <c r="GR2030" s="51"/>
      <c r="GS2030" s="51"/>
      <c r="GT2030" s="96"/>
      <c r="GU2030" s="96"/>
      <c r="GV2030" s="51"/>
      <c r="GW2030" s="51"/>
      <c r="GX2030" s="51"/>
      <c r="GY2030" s="51"/>
    </row>
    <row r="2031" spans="194:207" ht="12.75">
      <c r="GL2031" s="51"/>
      <c r="GM2031" s="51"/>
      <c r="GN2031" s="51"/>
      <c r="GO2031" s="51"/>
      <c r="GP2031" s="51"/>
      <c r="GQ2031" s="57"/>
      <c r="GR2031" s="51"/>
      <c r="GS2031" s="51"/>
      <c r="GT2031" s="96"/>
      <c r="GU2031" s="96"/>
      <c r="GV2031" s="51"/>
      <c r="GW2031" s="51"/>
      <c r="GX2031" s="51"/>
      <c r="GY2031" s="51"/>
    </row>
    <row r="2032" spans="194:207" ht="12.75">
      <c r="GL2032" s="51"/>
      <c r="GM2032" s="51"/>
      <c r="GN2032" s="51"/>
      <c r="GO2032" s="51"/>
      <c r="GP2032" s="51"/>
      <c r="GQ2032" s="57"/>
      <c r="GR2032" s="51"/>
      <c r="GS2032" s="51"/>
      <c r="GT2032" s="96"/>
      <c r="GU2032" s="96"/>
      <c r="GV2032" s="51"/>
      <c r="GW2032" s="51"/>
      <c r="GX2032" s="51"/>
      <c r="GY2032" s="51"/>
    </row>
    <row r="2033" spans="194:207" ht="12.75">
      <c r="GL2033" s="51"/>
      <c r="GM2033" s="51"/>
      <c r="GN2033" s="51"/>
      <c r="GO2033" s="51"/>
      <c r="GP2033" s="51"/>
      <c r="GQ2033" s="57"/>
      <c r="GR2033" s="51"/>
      <c r="GS2033" s="51"/>
      <c r="GT2033" s="96"/>
      <c r="GU2033" s="96"/>
      <c r="GV2033" s="51"/>
      <c r="GW2033" s="51"/>
      <c r="GX2033" s="51"/>
      <c r="GY2033" s="51"/>
    </row>
    <row r="2034" spans="194:207" ht="12.75">
      <c r="GL2034" s="51"/>
      <c r="GM2034" s="51"/>
      <c r="GN2034" s="51"/>
      <c r="GO2034" s="51"/>
      <c r="GP2034" s="51"/>
      <c r="GQ2034" s="57"/>
      <c r="GR2034" s="51"/>
      <c r="GS2034" s="51"/>
      <c r="GT2034" s="96"/>
      <c r="GU2034" s="96"/>
      <c r="GV2034" s="51"/>
      <c r="GW2034" s="51"/>
      <c r="GX2034" s="51"/>
      <c r="GY2034" s="51"/>
    </row>
    <row r="2035" spans="194:207" ht="12.75">
      <c r="GL2035" s="51"/>
      <c r="GM2035" s="51"/>
      <c r="GN2035" s="51"/>
      <c r="GO2035" s="51"/>
      <c r="GP2035" s="51"/>
      <c r="GQ2035" s="57"/>
      <c r="GR2035" s="51"/>
      <c r="GS2035" s="51"/>
      <c r="GT2035" s="96"/>
      <c r="GU2035" s="96"/>
      <c r="GV2035" s="51"/>
      <c r="GW2035" s="51"/>
      <c r="GX2035" s="51"/>
      <c r="GY2035" s="51"/>
    </row>
    <row r="2036" spans="194:207" ht="12.75">
      <c r="GL2036" s="51"/>
      <c r="GM2036" s="51"/>
      <c r="GN2036" s="51"/>
      <c r="GO2036" s="51"/>
      <c r="GP2036" s="51"/>
      <c r="GQ2036" s="57"/>
      <c r="GR2036" s="51"/>
      <c r="GS2036" s="51"/>
      <c r="GT2036" s="96"/>
      <c r="GU2036" s="96"/>
      <c r="GV2036" s="51"/>
      <c r="GW2036" s="51"/>
      <c r="GX2036" s="51"/>
      <c r="GY2036" s="51"/>
    </row>
    <row r="2037" spans="194:207" ht="12.75">
      <c r="GL2037" s="51"/>
      <c r="GM2037" s="51"/>
      <c r="GN2037" s="51"/>
      <c r="GO2037" s="51"/>
      <c r="GP2037" s="51"/>
      <c r="GQ2037" s="57"/>
      <c r="GR2037" s="51"/>
      <c r="GS2037" s="51"/>
      <c r="GT2037" s="96"/>
      <c r="GU2037" s="96"/>
      <c r="GV2037" s="51"/>
      <c r="GW2037" s="51"/>
      <c r="GX2037" s="51"/>
      <c r="GY2037" s="51"/>
    </row>
    <row r="2038" spans="194:207" ht="12.75">
      <c r="GL2038" s="51"/>
      <c r="GM2038" s="51"/>
      <c r="GN2038" s="51"/>
      <c r="GO2038" s="51"/>
      <c r="GP2038" s="51"/>
      <c r="GQ2038" s="57"/>
      <c r="GR2038" s="51"/>
      <c r="GS2038" s="51"/>
      <c r="GT2038" s="96"/>
      <c r="GU2038" s="96"/>
      <c r="GV2038" s="51"/>
      <c r="GW2038" s="51"/>
      <c r="GX2038" s="51"/>
      <c r="GY2038" s="51"/>
    </row>
    <row r="2039" spans="194:207" ht="12.75">
      <c r="GL2039" s="51"/>
      <c r="GM2039" s="51"/>
      <c r="GN2039" s="51"/>
      <c r="GO2039" s="51"/>
      <c r="GP2039" s="51"/>
      <c r="GQ2039" s="57"/>
      <c r="GR2039" s="51"/>
      <c r="GS2039" s="51"/>
      <c r="GT2039" s="96"/>
      <c r="GU2039" s="96"/>
      <c r="GV2039" s="51"/>
      <c r="GW2039" s="51"/>
      <c r="GX2039" s="51"/>
      <c r="GY2039" s="51"/>
    </row>
    <row r="2040" spans="194:207" ht="12.75">
      <c r="GL2040" s="51"/>
      <c r="GM2040" s="51"/>
      <c r="GN2040" s="51"/>
      <c r="GO2040" s="51"/>
      <c r="GP2040" s="51"/>
      <c r="GQ2040" s="57"/>
      <c r="GR2040" s="51"/>
      <c r="GS2040" s="51"/>
      <c r="GT2040" s="96"/>
      <c r="GU2040" s="96"/>
      <c r="GV2040" s="51"/>
      <c r="GW2040" s="51"/>
      <c r="GX2040" s="51"/>
      <c r="GY2040" s="51"/>
    </row>
    <row r="2041" spans="194:207" ht="12.75">
      <c r="GL2041" s="51"/>
      <c r="GM2041" s="51"/>
      <c r="GN2041" s="51"/>
      <c r="GO2041" s="51"/>
      <c r="GP2041" s="51"/>
      <c r="GQ2041" s="57"/>
      <c r="GR2041" s="51"/>
      <c r="GS2041" s="51"/>
      <c r="GT2041" s="96"/>
      <c r="GU2041" s="96"/>
      <c r="GV2041" s="51"/>
      <c r="GW2041" s="51"/>
      <c r="GX2041" s="51"/>
      <c r="GY2041" s="51"/>
    </row>
    <row r="2042" spans="194:207" ht="12.75">
      <c r="GL2042" s="51"/>
      <c r="GM2042" s="51"/>
      <c r="GN2042" s="51"/>
      <c r="GO2042" s="51"/>
      <c r="GP2042" s="51"/>
      <c r="GQ2042" s="57"/>
      <c r="GR2042" s="51"/>
      <c r="GS2042" s="51"/>
      <c r="GT2042" s="96"/>
      <c r="GU2042" s="96"/>
      <c r="GV2042" s="51"/>
      <c r="GW2042" s="51"/>
      <c r="GX2042" s="51"/>
      <c r="GY2042" s="51"/>
    </row>
    <row r="2043" spans="194:207" ht="12.75">
      <c r="GL2043" s="51"/>
      <c r="GM2043" s="51"/>
      <c r="GN2043" s="51"/>
      <c r="GO2043" s="51"/>
      <c r="GP2043" s="51"/>
      <c r="GQ2043" s="57"/>
      <c r="GR2043" s="51"/>
      <c r="GS2043" s="51"/>
      <c r="GT2043" s="96"/>
      <c r="GU2043" s="96"/>
      <c r="GV2043" s="51"/>
      <c r="GW2043" s="51"/>
      <c r="GX2043" s="51"/>
      <c r="GY2043" s="51"/>
    </row>
    <row r="2044" spans="194:207" ht="12.75">
      <c r="GL2044" s="51"/>
      <c r="GM2044" s="51"/>
      <c r="GN2044" s="51"/>
      <c r="GO2044" s="51"/>
      <c r="GP2044" s="51"/>
      <c r="GQ2044" s="57"/>
      <c r="GR2044" s="51"/>
      <c r="GS2044" s="51"/>
      <c r="GT2044" s="96"/>
      <c r="GU2044" s="96"/>
      <c r="GV2044" s="51"/>
      <c r="GW2044" s="51"/>
      <c r="GX2044" s="51"/>
      <c r="GY2044" s="51"/>
    </row>
    <row r="2045" spans="194:207" ht="12.75">
      <c r="GL2045" s="51"/>
      <c r="GM2045" s="51"/>
      <c r="GN2045" s="51"/>
      <c r="GO2045" s="51"/>
      <c r="GP2045" s="51"/>
      <c r="GQ2045" s="57"/>
      <c r="GR2045" s="51"/>
      <c r="GS2045" s="51"/>
      <c r="GT2045" s="96"/>
      <c r="GU2045" s="96"/>
      <c r="GV2045" s="51"/>
      <c r="GW2045" s="51"/>
      <c r="GX2045" s="51"/>
      <c r="GY2045" s="51"/>
    </row>
    <row r="2046" spans="194:207" ht="12.75">
      <c r="GL2046" s="51"/>
      <c r="GM2046" s="51"/>
      <c r="GN2046" s="51"/>
      <c r="GO2046" s="51"/>
      <c r="GP2046" s="51"/>
      <c r="GQ2046" s="57"/>
      <c r="GR2046" s="51"/>
      <c r="GS2046" s="51"/>
      <c r="GT2046" s="96"/>
      <c r="GU2046" s="96"/>
      <c r="GV2046" s="51"/>
      <c r="GW2046" s="51"/>
      <c r="GX2046" s="51"/>
      <c r="GY2046" s="51"/>
    </row>
    <row r="2047" spans="194:207" ht="12.75">
      <c r="GL2047" s="51"/>
      <c r="GM2047" s="51"/>
      <c r="GN2047" s="51"/>
      <c r="GO2047" s="51"/>
      <c r="GP2047" s="51"/>
      <c r="GQ2047" s="57"/>
      <c r="GR2047" s="51"/>
      <c r="GS2047" s="51"/>
      <c r="GT2047" s="96"/>
      <c r="GU2047" s="96"/>
      <c r="GV2047" s="51"/>
      <c r="GW2047" s="51"/>
      <c r="GX2047" s="51"/>
      <c r="GY2047" s="51"/>
    </row>
    <row r="2048" spans="194:207" ht="12.75">
      <c r="GL2048" s="51"/>
      <c r="GM2048" s="51"/>
      <c r="GN2048" s="51"/>
      <c r="GO2048" s="51"/>
      <c r="GP2048" s="51"/>
      <c r="GQ2048" s="57"/>
      <c r="GR2048" s="51"/>
      <c r="GS2048" s="51"/>
      <c r="GT2048" s="96"/>
      <c r="GU2048" s="96"/>
      <c r="GV2048" s="51"/>
      <c r="GW2048" s="51"/>
      <c r="GX2048" s="51"/>
      <c r="GY2048" s="51"/>
    </row>
    <row r="2049" spans="194:207" ht="12.75">
      <c r="GL2049" s="51"/>
      <c r="GM2049" s="51"/>
      <c r="GN2049" s="51"/>
      <c r="GO2049" s="51"/>
      <c r="GP2049" s="51"/>
      <c r="GQ2049" s="57"/>
      <c r="GR2049" s="51"/>
      <c r="GS2049" s="51"/>
      <c r="GT2049" s="96"/>
      <c r="GU2049" s="96"/>
      <c r="GV2049" s="51"/>
      <c r="GW2049" s="51"/>
      <c r="GX2049" s="51"/>
      <c r="GY2049" s="51"/>
    </row>
    <row r="2050" spans="194:207" ht="12.75">
      <c r="GL2050" s="51"/>
      <c r="GM2050" s="51"/>
      <c r="GN2050" s="51"/>
      <c r="GO2050" s="51"/>
      <c r="GP2050" s="51"/>
      <c r="GQ2050" s="57"/>
      <c r="GR2050" s="51"/>
      <c r="GS2050" s="51"/>
      <c r="GT2050" s="96"/>
      <c r="GU2050" s="96"/>
      <c r="GV2050" s="51"/>
      <c r="GW2050" s="51"/>
      <c r="GX2050" s="51"/>
      <c r="GY2050" s="51"/>
    </row>
    <row r="2051" spans="194:207" ht="12.75">
      <c r="GL2051" s="51"/>
      <c r="GM2051" s="51"/>
      <c r="GN2051" s="51"/>
      <c r="GO2051" s="51"/>
      <c r="GP2051" s="51"/>
      <c r="GQ2051" s="57"/>
      <c r="GR2051" s="51"/>
      <c r="GS2051" s="51"/>
      <c r="GT2051" s="96"/>
      <c r="GU2051" s="96"/>
      <c r="GV2051" s="51"/>
      <c r="GW2051" s="51"/>
      <c r="GX2051" s="51"/>
      <c r="GY2051" s="51"/>
    </row>
    <row r="2052" spans="194:207" ht="12.75">
      <c r="GL2052" s="51"/>
      <c r="GM2052" s="51"/>
      <c r="GN2052" s="51"/>
      <c r="GO2052" s="51"/>
      <c r="GP2052" s="51"/>
      <c r="GQ2052" s="57"/>
      <c r="GR2052" s="51"/>
      <c r="GS2052" s="51"/>
      <c r="GT2052" s="96"/>
      <c r="GU2052" s="96"/>
      <c r="GV2052" s="51"/>
      <c r="GW2052" s="51"/>
      <c r="GX2052" s="51"/>
      <c r="GY2052" s="51"/>
    </row>
    <row r="2053" spans="194:207" ht="12.75">
      <c r="GL2053" s="51"/>
      <c r="GM2053" s="51"/>
      <c r="GN2053" s="51"/>
      <c r="GO2053" s="51"/>
      <c r="GP2053" s="51"/>
      <c r="GQ2053" s="57"/>
      <c r="GR2053" s="51"/>
      <c r="GS2053" s="51"/>
      <c r="GT2053" s="96"/>
      <c r="GU2053" s="96"/>
      <c r="GV2053" s="51"/>
      <c r="GW2053" s="51"/>
      <c r="GX2053" s="51"/>
      <c r="GY2053" s="51"/>
    </row>
    <row r="2054" spans="194:207" ht="12.75">
      <c r="GL2054" s="51"/>
      <c r="GM2054" s="51"/>
      <c r="GN2054" s="51"/>
      <c r="GO2054" s="51"/>
      <c r="GP2054" s="51"/>
      <c r="GQ2054" s="57"/>
      <c r="GR2054" s="51"/>
      <c r="GS2054" s="51"/>
      <c r="GT2054" s="96"/>
      <c r="GU2054" s="96"/>
      <c r="GV2054" s="51"/>
      <c r="GW2054" s="51"/>
      <c r="GX2054" s="51"/>
      <c r="GY2054" s="51"/>
    </row>
    <row r="2055" spans="194:207" ht="12.75">
      <c r="GL2055" s="51"/>
      <c r="GM2055" s="51"/>
      <c r="GN2055" s="51"/>
      <c r="GO2055" s="51"/>
      <c r="GP2055" s="51"/>
      <c r="GQ2055" s="57"/>
      <c r="GR2055" s="51"/>
      <c r="GS2055" s="51"/>
      <c r="GT2055" s="96"/>
      <c r="GU2055" s="96"/>
      <c r="GV2055" s="51"/>
      <c r="GW2055" s="51"/>
      <c r="GX2055" s="51"/>
      <c r="GY2055" s="51"/>
    </row>
    <row r="2056" spans="194:207" ht="12.75">
      <c r="GL2056" s="51"/>
      <c r="GM2056" s="51"/>
      <c r="GN2056" s="51"/>
      <c r="GO2056" s="51"/>
      <c r="GP2056" s="51"/>
      <c r="GQ2056" s="57"/>
      <c r="GR2056" s="51"/>
      <c r="GS2056" s="51"/>
      <c r="GT2056" s="96"/>
      <c r="GU2056" s="96"/>
      <c r="GV2056" s="51"/>
      <c r="GW2056" s="51"/>
      <c r="GX2056" s="51"/>
      <c r="GY2056" s="51"/>
    </row>
    <row r="2057" spans="194:207" ht="12.75">
      <c r="GL2057" s="51"/>
      <c r="GM2057" s="51"/>
      <c r="GN2057" s="51"/>
      <c r="GO2057" s="51"/>
      <c r="GP2057" s="51"/>
      <c r="GQ2057" s="57"/>
      <c r="GR2057" s="51"/>
      <c r="GS2057" s="51"/>
      <c r="GT2057" s="96"/>
      <c r="GU2057" s="96"/>
      <c r="GV2057" s="51"/>
      <c r="GW2057" s="51"/>
      <c r="GX2057" s="51"/>
      <c r="GY2057" s="51"/>
    </row>
    <row r="2058" spans="194:207" ht="12.75">
      <c r="GL2058" s="51"/>
      <c r="GM2058" s="51"/>
      <c r="GN2058" s="51"/>
      <c r="GO2058" s="51"/>
      <c r="GP2058" s="51"/>
      <c r="GQ2058" s="57"/>
      <c r="GR2058" s="51"/>
      <c r="GS2058" s="51"/>
      <c r="GT2058" s="96"/>
      <c r="GU2058" s="96"/>
      <c r="GV2058" s="51"/>
      <c r="GW2058" s="51"/>
      <c r="GX2058" s="51"/>
      <c r="GY2058" s="51"/>
    </row>
    <row r="2059" spans="194:207" ht="12.75">
      <c r="GL2059" s="51"/>
      <c r="GM2059" s="51"/>
      <c r="GN2059" s="51"/>
      <c r="GO2059" s="51"/>
      <c r="GP2059" s="51"/>
      <c r="GQ2059" s="57"/>
      <c r="GR2059" s="51"/>
      <c r="GS2059" s="51"/>
      <c r="GT2059" s="96"/>
      <c r="GU2059" s="96"/>
      <c r="GV2059" s="51"/>
      <c r="GW2059" s="51"/>
      <c r="GX2059" s="51"/>
      <c r="GY2059" s="51"/>
    </row>
    <row r="2060" spans="194:207" ht="12.75">
      <c r="GL2060" s="51"/>
      <c r="GM2060" s="51"/>
      <c r="GN2060" s="51"/>
      <c r="GO2060" s="51"/>
      <c r="GP2060" s="51"/>
      <c r="GQ2060" s="57"/>
      <c r="GR2060" s="51"/>
      <c r="GS2060" s="51"/>
      <c r="GT2060" s="96"/>
      <c r="GU2060" s="96"/>
      <c r="GV2060" s="51"/>
      <c r="GW2060" s="51"/>
      <c r="GX2060" s="51"/>
      <c r="GY2060" s="51"/>
    </row>
    <row r="2061" spans="194:207" ht="12.75">
      <c r="GL2061" s="51"/>
      <c r="GM2061" s="51"/>
      <c r="GN2061" s="51"/>
      <c r="GO2061" s="51"/>
      <c r="GP2061" s="51"/>
      <c r="GQ2061" s="57"/>
      <c r="GR2061" s="51"/>
      <c r="GS2061" s="51"/>
      <c r="GT2061" s="96"/>
      <c r="GU2061" s="96"/>
      <c r="GV2061" s="51"/>
      <c r="GW2061" s="51"/>
      <c r="GX2061" s="51"/>
      <c r="GY2061" s="51"/>
    </row>
    <row r="2062" spans="194:207" ht="12.75">
      <c r="GL2062" s="51"/>
      <c r="GM2062" s="51"/>
      <c r="GN2062" s="51"/>
      <c r="GO2062" s="51"/>
      <c r="GP2062" s="51"/>
      <c r="GQ2062" s="57"/>
      <c r="GR2062" s="51"/>
      <c r="GS2062" s="51"/>
      <c r="GT2062" s="96"/>
      <c r="GU2062" s="96"/>
      <c r="GV2062" s="51"/>
      <c r="GW2062" s="51"/>
      <c r="GX2062" s="51"/>
      <c r="GY2062" s="51"/>
    </row>
    <row r="2063" spans="194:207" ht="12.75">
      <c r="GL2063" s="51"/>
      <c r="GM2063" s="51"/>
      <c r="GN2063" s="51"/>
      <c r="GO2063" s="51"/>
      <c r="GP2063" s="51"/>
      <c r="GQ2063" s="57"/>
      <c r="GR2063" s="51"/>
      <c r="GS2063" s="51"/>
      <c r="GT2063" s="96"/>
      <c r="GU2063" s="96"/>
      <c r="GV2063" s="51"/>
      <c r="GW2063" s="51"/>
      <c r="GX2063" s="51"/>
      <c r="GY2063" s="51"/>
    </row>
    <row r="2064" spans="194:207" ht="12.75">
      <c r="GL2064" s="51"/>
      <c r="GM2064" s="51"/>
      <c r="GN2064" s="51"/>
      <c r="GO2064" s="51"/>
      <c r="GP2064" s="51"/>
      <c r="GQ2064" s="57"/>
      <c r="GR2064" s="51"/>
      <c r="GS2064" s="51"/>
      <c r="GT2064" s="96"/>
      <c r="GU2064" s="96"/>
      <c r="GV2064" s="51"/>
      <c r="GW2064" s="51"/>
      <c r="GX2064" s="51"/>
      <c r="GY2064" s="51"/>
    </row>
    <row r="2065" spans="194:207" ht="12.75">
      <c r="GL2065" s="51"/>
      <c r="GM2065" s="51"/>
      <c r="GN2065" s="51"/>
      <c r="GO2065" s="51"/>
      <c r="GP2065" s="51"/>
      <c r="GQ2065" s="57"/>
      <c r="GR2065" s="51"/>
      <c r="GS2065" s="51"/>
      <c r="GT2065" s="96"/>
      <c r="GU2065" s="96"/>
      <c r="GV2065" s="51"/>
      <c r="GW2065" s="51"/>
      <c r="GX2065" s="51"/>
      <c r="GY2065" s="51"/>
    </row>
    <row r="2066" spans="194:207" ht="12.75">
      <c r="GL2066" s="51"/>
      <c r="GM2066" s="51"/>
      <c r="GN2066" s="51"/>
      <c r="GO2066" s="51"/>
      <c r="GP2066" s="51"/>
      <c r="GQ2066" s="57"/>
      <c r="GR2066" s="51"/>
      <c r="GS2066" s="51"/>
      <c r="GT2066" s="96"/>
      <c r="GU2066" s="96"/>
      <c r="GV2066" s="51"/>
      <c r="GW2066" s="51"/>
      <c r="GX2066" s="51"/>
      <c r="GY2066" s="51"/>
    </row>
    <row r="2067" spans="194:207" ht="12.75">
      <c r="GL2067" s="51"/>
      <c r="GM2067" s="51"/>
      <c r="GN2067" s="51"/>
      <c r="GO2067" s="51"/>
      <c r="GP2067" s="51"/>
      <c r="GQ2067" s="57"/>
      <c r="GR2067" s="51"/>
      <c r="GS2067" s="51"/>
      <c r="GT2067" s="96"/>
      <c r="GU2067" s="96"/>
      <c r="GV2067" s="51"/>
      <c r="GW2067" s="51"/>
      <c r="GX2067" s="51"/>
      <c r="GY2067" s="51"/>
    </row>
    <row r="2068" spans="194:207" ht="12.75">
      <c r="GL2068" s="51"/>
      <c r="GM2068" s="51"/>
      <c r="GN2068" s="51"/>
      <c r="GO2068" s="51"/>
      <c r="GP2068" s="51"/>
      <c r="GQ2068" s="57"/>
      <c r="GR2068" s="51"/>
      <c r="GS2068" s="51"/>
      <c r="GT2068" s="96"/>
      <c r="GU2068" s="96"/>
      <c r="GV2068" s="51"/>
      <c r="GW2068" s="51"/>
      <c r="GX2068" s="51"/>
      <c r="GY2068" s="51"/>
    </row>
    <row r="2069" spans="194:207" ht="12.75">
      <c r="GL2069" s="51"/>
      <c r="GM2069" s="51"/>
      <c r="GN2069" s="51"/>
      <c r="GO2069" s="51"/>
      <c r="GP2069" s="51"/>
      <c r="GQ2069" s="57"/>
      <c r="GR2069" s="51"/>
      <c r="GS2069" s="51"/>
      <c r="GT2069" s="96"/>
      <c r="GU2069" s="96"/>
      <c r="GV2069" s="51"/>
      <c r="GW2069" s="51"/>
      <c r="GX2069" s="51"/>
      <c r="GY2069" s="51"/>
    </row>
    <row r="2070" spans="194:207" ht="12.75">
      <c r="GL2070" s="51"/>
      <c r="GM2070" s="51"/>
      <c r="GN2070" s="51"/>
      <c r="GO2070" s="51"/>
      <c r="GP2070" s="51"/>
      <c r="GQ2070" s="57"/>
      <c r="GR2070" s="51"/>
      <c r="GS2070" s="51"/>
      <c r="GT2070" s="96"/>
      <c r="GU2070" s="96"/>
      <c r="GV2070" s="51"/>
      <c r="GW2070" s="51"/>
      <c r="GX2070" s="51"/>
      <c r="GY2070" s="51"/>
    </row>
    <row r="2071" spans="194:207" ht="12.75">
      <c r="GL2071" s="51"/>
      <c r="GM2071" s="51"/>
      <c r="GN2071" s="51"/>
      <c r="GO2071" s="51"/>
      <c r="GP2071" s="51"/>
      <c r="GQ2071" s="57"/>
      <c r="GR2071" s="51"/>
      <c r="GS2071" s="51"/>
      <c r="GT2071" s="96"/>
      <c r="GU2071" s="96"/>
      <c r="GV2071" s="51"/>
      <c r="GW2071" s="51"/>
      <c r="GX2071" s="51"/>
      <c r="GY2071" s="51"/>
    </row>
    <row r="2072" spans="194:207" ht="12.75">
      <c r="GL2072" s="51"/>
      <c r="GM2072" s="51"/>
      <c r="GN2072" s="51"/>
      <c r="GO2072" s="51"/>
      <c r="GP2072" s="51"/>
      <c r="GQ2072" s="57"/>
      <c r="GR2072" s="51"/>
      <c r="GS2072" s="51"/>
      <c r="GT2072" s="96"/>
      <c r="GU2072" s="96"/>
      <c r="GV2072" s="51"/>
      <c r="GW2072" s="51"/>
      <c r="GX2072" s="51"/>
      <c r="GY2072" s="51"/>
    </row>
    <row r="2073" spans="194:207" ht="12.75">
      <c r="GL2073" s="51"/>
      <c r="GM2073" s="51"/>
      <c r="GN2073" s="51"/>
      <c r="GO2073" s="51"/>
      <c r="GP2073" s="51"/>
      <c r="GQ2073" s="57"/>
      <c r="GR2073" s="51"/>
      <c r="GS2073" s="51"/>
      <c r="GT2073" s="96"/>
      <c r="GU2073" s="96"/>
      <c r="GV2073" s="51"/>
      <c r="GW2073" s="51"/>
      <c r="GX2073" s="51"/>
      <c r="GY2073" s="51"/>
    </row>
    <row r="2074" spans="194:207" ht="12.75">
      <c r="GL2074" s="51"/>
      <c r="GM2074" s="51"/>
      <c r="GN2074" s="51"/>
      <c r="GO2074" s="51"/>
      <c r="GP2074" s="51"/>
      <c r="GQ2074" s="57"/>
      <c r="GR2074" s="51"/>
      <c r="GS2074" s="51"/>
      <c r="GT2074" s="96"/>
      <c r="GU2074" s="96"/>
      <c r="GV2074" s="51"/>
      <c r="GW2074" s="51"/>
      <c r="GX2074" s="51"/>
      <c r="GY2074" s="51"/>
    </row>
    <row r="2075" spans="194:207" ht="12.75">
      <c r="GL2075" s="51"/>
      <c r="GM2075" s="51"/>
      <c r="GN2075" s="51"/>
      <c r="GO2075" s="51"/>
      <c r="GP2075" s="51"/>
      <c r="GQ2075" s="57"/>
      <c r="GR2075" s="51"/>
      <c r="GS2075" s="51"/>
      <c r="GT2075" s="96"/>
      <c r="GU2075" s="96"/>
      <c r="GV2075" s="51"/>
      <c r="GW2075" s="51"/>
      <c r="GX2075" s="51"/>
      <c r="GY2075" s="51"/>
    </row>
    <row r="2076" spans="194:207" ht="12.75">
      <c r="GL2076" s="51"/>
      <c r="GM2076" s="51"/>
      <c r="GN2076" s="51"/>
      <c r="GO2076" s="51"/>
      <c r="GP2076" s="51"/>
      <c r="GQ2076" s="57"/>
      <c r="GR2076" s="51"/>
      <c r="GS2076" s="51"/>
      <c r="GT2076" s="96"/>
      <c r="GU2076" s="96"/>
      <c r="GV2076" s="51"/>
      <c r="GW2076" s="51"/>
      <c r="GX2076" s="51"/>
      <c r="GY2076" s="51"/>
    </row>
    <row r="2077" spans="194:207" ht="12.75">
      <c r="GL2077" s="51"/>
      <c r="GM2077" s="51"/>
      <c r="GN2077" s="51"/>
      <c r="GO2077" s="51"/>
      <c r="GP2077" s="51"/>
      <c r="GQ2077" s="57"/>
      <c r="GR2077" s="51"/>
      <c r="GS2077" s="51"/>
      <c r="GT2077" s="96"/>
      <c r="GU2077" s="96"/>
      <c r="GV2077" s="51"/>
      <c r="GW2077" s="51"/>
      <c r="GX2077" s="51"/>
      <c r="GY2077" s="51"/>
    </row>
    <row r="2078" spans="194:207" ht="12.75">
      <c r="GL2078" s="51"/>
      <c r="GM2078" s="51"/>
      <c r="GN2078" s="51"/>
      <c r="GO2078" s="51"/>
      <c r="GP2078" s="51"/>
      <c r="GQ2078" s="57"/>
      <c r="GR2078" s="51"/>
      <c r="GS2078" s="51"/>
      <c r="GT2078" s="96"/>
      <c r="GU2078" s="96"/>
      <c r="GV2078" s="51"/>
      <c r="GW2078" s="51"/>
      <c r="GX2078" s="51"/>
      <c r="GY2078" s="51"/>
    </row>
    <row r="2079" spans="194:207" ht="12.75">
      <c r="GL2079" s="51"/>
      <c r="GM2079" s="51"/>
      <c r="GN2079" s="51"/>
      <c r="GO2079" s="51"/>
      <c r="GP2079" s="51"/>
      <c r="GQ2079" s="57"/>
      <c r="GR2079" s="51"/>
      <c r="GS2079" s="51"/>
      <c r="GT2079" s="96"/>
      <c r="GU2079" s="96"/>
      <c r="GV2079" s="51"/>
      <c r="GW2079" s="51"/>
      <c r="GX2079" s="51"/>
      <c r="GY2079" s="51"/>
    </row>
    <row r="2080" spans="194:207" ht="12.75">
      <c r="GL2080" s="51"/>
      <c r="GM2080" s="51"/>
      <c r="GN2080" s="51"/>
      <c r="GO2080" s="51"/>
      <c r="GP2080" s="51"/>
      <c r="GQ2080" s="57"/>
      <c r="GR2080" s="51"/>
      <c r="GS2080" s="51"/>
      <c r="GT2080" s="96"/>
      <c r="GU2080" s="96"/>
      <c r="GV2080" s="51"/>
      <c r="GW2080" s="51"/>
      <c r="GX2080" s="51"/>
      <c r="GY2080" s="51"/>
    </row>
    <row r="2081" spans="194:207" ht="12.75">
      <c r="GL2081" s="51"/>
      <c r="GM2081" s="51"/>
      <c r="GN2081" s="51"/>
      <c r="GO2081" s="51"/>
      <c r="GP2081" s="51"/>
      <c r="GQ2081" s="57"/>
      <c r="GR2081" s="51"/>
      <c r="GS2081" s="51"/>
      <c r="GT2081" s="96"/>
      <c r="GU2081" s="96"/>
      <c r="GV2081" s="51"/>
      <c r="GW2081" s="51"/>
      <c r="GX2081" s="51"/>
      <c r="GY2081" s="51"/>
    </row>
    <row r="2082" spans="194:207" ht="12.75">
      <c r="GL2082" s="51"/>
      <c r="GM2082" s="51"/>
      <c r="GN2082" s="51"/>
      <c r="GO2082" s="51"/>
      <c r="GP2082" s="51"/>
      <c r="GQ2082" s="57"/>
      <c r="GR2082" s="51"/>
      <c r="GS2082" s="51"/>
      <c r="GT2082" s="96"/>
      <c r="GU2082" s="96"/>
      <c r="GV2082" s="51"/>
      <c r="GW2082" s="51"/>
      <c r="GX2082" s="51"/>
      <c r="GY2082" s="51"/>
    </row>
    <row r="2083" spans="194:207" ht="12.75">
      <c r="GL2083" s="51"/>
      <c r="GM2083" s="51"/>
      <c r="GN2083" s="51"/>
      <c r="GO2083" s="51"/>
      <c r="GP2083" s="51"/>
      <c r="GQ2083" s="57"/>
      <c r="GR2083" s="51"/>
      <c r="GS2083" s="51"/>
      <c r="GT2083" s="96"/>
      <c r="GU2083" s="96"/>
      <c r="GV2083" s="51"/>
      <c r="GW2083" s="51"/>
      <c r="GX2083" s="51"/>
      <c r="GY2083" s="51"/>
    </row>
    <row r="2084" spans="194:207" ht="12.75">
      <c r="GL2084" s="51"/>
      <c r="GM2084" s="51"/>
      <c r="GN2084" s="51"/>
      <c r="GO2084" s="51"/>
      <c r="GP2084" s="51"/>
      <c r="GQ2084" s="57"/>
      <c r="GR2084" s="51"/>
      <c r="GS2084" s="51"/>
      <c r="GT2084" s="96"/>
      <c r="GU2084" s="96"/>
      <c r="GV2084" s="51"/>
      <c r="GW2084" s="51"/>
      <c r="GX2084" s="51"/>
      <c r="GY2084" s="51"/>
    </row>
    <row r="2085" spans="194:207" ht="12.75">
      <c r="GL2085" s="51"/>
      <c r="GM2085" s="51"/>
      <c r="GN2085" s="51"/>
      <c r="GO2085" s="51"/>
      <c r="GP2085" s="51"/>
      <c r="GQ2085" s="57"/>
      <c r="GR2085" s="51"/>
      <c r="GS2085" s="51"/>
      <c r="GT2085" s="96"/>
      <c r="GU2085" s="96"/>
      <c r="GV2085" s="51"/>
      <c r="GW2085" s="51"/>
      <c r="GX2085" s="51"/>
      <c r="GY2085" s="51"/>
    </row>
    <row r="2086" spans="194:207" ht="12.75">
      <c r="GL2086" s="51"/>
      <c r="GM2086" s="51"/>
      <c r="GN2086" s="51"/>
      <c r="GO2086" s="51"/>
      <c r="GP2086" s="51"/>
      <c r="GQ2086" s="57"/>
      <c r="GR2086" s="51"/>
      <c r="GS2086" s="51"/>
      <c r="GT2086" s="96"/>
      <c r="GU2086" s="96"/>
      <c r="GV2086" s="51"/>
      <c r="GW2086" s="51"/>
      <c r="GX2086" s="51"/>
      <c r="GY2086" s="51"/>
    </row>
    <row r="2087" spans="194:207" ht="12.75">
      <c r="GL2087" s="51"/>
      <c r="GM2087" s="51"/>
      <c r="GN2087" s="51"/>
      <c r="GO2087" s="51"/>
      <c r="GP2087" s="51"/>
      <c r="GQ2087" s="57"/>
      <c r="GR2087" s="51"/>
      <c r="GS2087" s="51"/>
      <c r="GT2087" s="96"/>
      <c r="GU2087" s="96"/>
      <c r="GV2087" s="51"/>
      <c r="GW2087" s="51"/>
      <c r="GX2087" s="51"/>
      <c r="GY2087" s="51"/>
    </row>
    <row r="2088" spans="194:207" ht="12.75">
      <c r="GL2088" s="51"/>
      <c r="GM2088" s="51"/>
      <c r="GN2088" s="51"/>
      <c r="GO2088" s="51"/>
      <c r="GP2088" s="51"/>
      <c r="GQ2088" s="57"/>
      <c r="GR2088" s="51"/>
      <c r="GS2088" s="51"/>
      <c r="GT2088" s="96"/>
      <c r="GU2088" s="96"/>
      <c r="GV2088" s="51"/>
      <c r="GW2088" s="51"/>
      <c r="GX2088" s="51"/>
      <c r="GY2088" s="51"/>
    </row>
    <row r="2089" spans="194:207" ht="12.75">
      <c r="GL2089" s="51"/>
      <c r="GM2089" s="51"/>
      <c r="GN2089" s="51"/>
      <c r="GO2089" s="51"/>
      <c r="GP2089" s="51"/>
      <c r="GQ2089" s="57"/>
      <c r="GR2089" s="51"/>
      <c r="GS2089" s="51"/>
      <c r="GT2089" s="96"/>
      <c r="GU2089" s="96"/>
      <c r="GV2089" s="51"/>
      <c r="GW2089" s="51"/>
      <c r="GX2089" s="51"/>
      <c r="GY2089" s="51"/>
    </row>
    <row r="2090" spans="194:207" ht="12.75">
      <c r="GL2090" s="51"/>
      <c r="GM2090" s="51"/>
      <c r="GN2090" s="51"/>
      <c r="GO2090" s="51"/>
      <c r="GP2090" s="51"/>
      <c r="GQ2090" s="57"/>
      <c r="GR2090" s="51"/>
      <c r="GS2090" s="51"/>
      <c r="GT2090" s="96"/>
      <c r="GU2090" s="96"/>
      <c r="GV2090" s="51"/>
      <c r="GW2090" s="51"/>
      <c r="GX2090" s="51"/>
      <c r="GY2090" s="51"/>
    </row>
    <row r="2091" spans="194:207" ht="12.75">
      <c r="GL2091" s="51"/>
      <c r="GM2091" s="51"/>
      <c r="GN2091" s="51"/>
      <c r="GO2091" s="51"/>
      <c r="GP2091" s="51"/>
      <c r="GQ2091" s="57"/>
      <c r="GR2091" s="51"/>
      <c r="GS2091" s="51"/>
      <c r="GT2091" s="96"/>
      <c r="GU2091" s="96"/>
      <c r="GV2091" s="51"/>
      <c r="GW2091" s="51"/>
      <c r="GX2091" s="51"/>
      <c r="GY2091" s="51"/>
    </row>
    <row r="2092" spans="194:207" ht="12.75">
      <c r="GL2092" s="51"/>
      <c r="GM2092" s="51"/>
      <c r="GN2092" s="51"/>
      <c r="GO2092" s="51"/>
      <c r="GP2092" s="51"/>
      <c r="GQ2092" s="57"/>
      <c r="GR2092" s="51"/>
      <c r="GS2092" s="51"/>
      <c r="GT2092" s="96"/>
      <c r="GU2092" s="96"/>
      <c r="GV2092" s="51"/>
      <c r="GW2092" s="51"/>
      <c r="GX2092" s="51"/>
      <c r="GY2092" s="51"/>
    </row>
    <row r="2093" spans="194:207" ht="12.75">
      <c r="GL2093" s="51"/>
      <c r="GM2093" s="51"/>
      <c r="GN2093" s="51"/>
      <c r="GO2093" s="51"/>
      <c r="GP2093" s="51"/>
      <c r="GQ2093" s="57"/>
      <c r="GR2093" s="51"/>
      <c r="GS2093" s="51"/>
      <c r="GT2093" s="96"/>
      <c r="GU2093" s="96"/>
      <c r="GV2093" s="51"/>
      <c r="GW2093" s="51"/>
      <c r="GX2093" s="51"/>
      <c r="GY2093" s="51"/>
    </row>
    <row r="2094" spans="194:207" ht="12.75">
      <c r="GL2094" s="51"/>
      <c r="GM2094" s="51"/>
      <c r="GN2094" s="51"/>
      <c r="GO2094" s="51"/>
      <c r="GP2094" s="51"/>
      <c r="GQ2094" s="57"/>
      <c r="GR2094" s="51"/>
      <c r="GS2094" s="51"/>
      <c r="GT2094" s="96"/>
      <c r="GU2094" s="96"/>
      <c r="GV2094" s="51"/>
      <c r="GW2094" s="51"/>
      <c r="GX2094" s="51"/>
      <c r="GY2094" s="51"/>
    </row>
    <row r="2095" spans="194:207" ht="12.75">
      <c r="GL2095" s="51"/>
      <c r="GM2095" s="51"/>
      <c r="GN2095" s="51"/>
      <c r="GO2095" s="51"/>
      <c r="GP2095" s="51"/>
      <c r="GQ2095" s="57"/>
      <c r="GR2095" s="51"/>
      <c r="GS2095" s="51"/>
      <c r="GT2095" s="96"/>
      <c r="GU2095" s="96"/>
      <c r="GV2095" s="51"/>
      <c r="GW2095" s="51"/>
      <c r="GX2095" s="51"/>
      <c r="GY2095" s="51"/>
    </row>
    <row r="2096" spans="194:207" ht="12.75">
      <c r="GL2096" s="51"/>
      <c r="GM2096" s="51"/>
      <c r="GN2096" s="51"/>
      <c r="GO2096" s="51"/>
      <c r="GP2096" s="51"/>
      <c r="GQ2096" s="57"/>
      <c r="GR2096" s="51"/>
      <c r="GS2096" s="51"/>
      <c r="GT2096" s="96"/>
      <c r="GU2096" s="96"/>
      <c r="GV2096" s="51"/>
      <c r="GW2096" s="51"/>
      <c r="GX2096" s="51"/>
      <c r="GY2096" s="51"/>
    </row>
    <row r="2097" spans="194:207" ht="12.75">
      <c r="GL2097" s="51"/>
      <c r="GM2097" s="51"/>
      <c r="GN2097" s="51"/>
      <c r="GO2097" s="51"/>
      <c r="GP2097" s="51"/>
      <c r="GQ2097" s="57"/>
      <c r="GR2097" s="51"/>
      <c r="GS2097" s="51"/>
      <c r="GT2097" s="96"/>
      <c r="GU2097" s="96"/>
      <c r="GV2097" s="51"/>
      <c r="GW2097" s="51"/>
      <c r="GX2097" s="51"/>
      <c r="GY2097" s="51"/>
    </row>
    <row r="2098" spans="194:207" ht="12.75">
      <c r="GL2098" s="51"/>
      <c r="GM2098" s="51"/>
      <c r="GN2098" s="51"/>
      <c r="GO2098" s="51"/>
      <c r="GP2098" s="51"/>
      <c r="GQ2098" s="57"/>
      <c r="GR2098" s="51"/>
      <c r="GS2098" s="51"/>
      <c r="GT2098" s="96"/>
      <c r="GU2098" s="96"/>
      <c r="GV2098" s="51"/>
      <c r="GW2098" s="51"/>
      <c r="GX2098" s="51"/>
      <c r="GY2098" s="51"/>
    </row>
    <row r="2099" spans="194:207" ht="12.75">
      <c r="GL2099" s="51"/>
      <c r="GM2099" s="51"/>
      <c r="GN2099" s="51"/>
      <c r="GO2099" s="51"/>
      <c r="GP2099" s="51"/>
      <c r="GQ2099" s="57"/>
      <c r="GR2099" s="51"/>
      <c r="GS2099" s="51"/>
      <c r="GT2099" s="96"/>
      <c r="GU2099" s="96"/>
      <c r="GV2099" s="51"/>
      <c r="GW2099" s="51"/>
      <c r="GX2099" s="51"/>
      <c r="GY2099" s="51"/>
    </row>
    <row r="2100" spans="194:207" ht="12.75">
      <c r="GL2100" s="51"/>
      <c r="GM2100" s="51"/>
      <c r="GN2100" s="51"/>
      <c r="GO2100" s="51"/>
      <c r="GP2100" s="51"/>
      <c r="GQ2100" s="57"/>
      <c r="GR2100" s="51"/>
      <c r="GS2100" s="51"/>
      <c r="GT2100" s="96"/>
      <c r="GU2100" s="96"/>
      <c r="GV2100" s="51"/>
      <c r="GW2100" s="51"/>
      <c r="GX2100" s="51"/>
      <c r="GY2100" s="51"/>
    </row>
    <row r="2101" spans="194:207" ht="12.75">
      <c r="GL2101" s="51"/>
      <c r="GM2101" s="51"/>
      <c r="GN2101" s="51"/>
      <c r="GO2101" s="51"/>
      <c r="GP2101" s="51"/>
      <c r="GQ2101" s="57"/>
      <c r="GR2101" s="51"/>
      <c r="GS2101" s="51"/>
      <c r="GT2101" s="96"/>
      <c r="GU2101" s="96"/>
      <c r="GV2101" s="51"/>
      <c r="GW2101" s="51"/>
      <c r="GX2101" s="51"/>
      <c r="GY2101" s="51"/>
    </row>
    <row r="2102" spans="194:207" ht="12.75">
      <c r="GL2102" s="51"/>
      <c r="GM2102" s="51"/>
      <c r="GN2102" s="51"/>
      <c r="GO2102" s="51"/>
      <c r="GP2102" s="51"/>
      <c r="GQ2102" s="57"/>
      <c r="GR2102" s="51"/>
      <c r="GS2102" s="51"/>
      <c r="GT2102" s="96"/>
      <c r="GU2102" s="96"/>
      <c r="GV2102" s="51"/>
      <c r="GW2102" s="51"/>
      <c r="GX2102" s="51"/>
      <c r="GY2102" s="51"/>
    </row>
    <row r="2103" spans="194:207" ht="12.75">
      <c r="GL2103" s="51"/>
      <c r="GM2103" s="51"/>
      <c r="GN2103" s="51"/>
      <c r="GO2103" s="51"/>
      <c r="GP2103" s="51"/>
      <c r="GQ2103" s="57"/>
      <c r="GR2103" s="51"/>
      <c r="GS2103" s="51"/>
      <c r="GT2103" s="96"/>
      <c r="GU2103" s="96"/>
      <c r="GV2103" s="51"/>
      <c r="GW2103" s="51"/>
      <c r="GX2103" s="51"/>
      <c r="GY2103" s="51"/>
    </row>
    <row r="2104" spans="194:207" ht="12.75">
      <c r="GL2104" s="51"/>
      <c r="GM2104" s="51"/>
      <c r="GN2104" s="51"/>
      <c r="GO2104" s="51"/>
      <c r="GP2104" s="51"/>
      <c r="GQ2104" s="57"/>
      <c r="GR2104" s="51"/>
      <c r="GS2104" s="51"/>
      <c r="GT2104" s="96"/>
      <c r="GU2104" s="96"/>
      <c r="GV2104" s="51"/>
      <c r="GW2104" s="51"/>
      <c r="GX2104" s="51"/>
      <c r="GY2104" s="51"/>
    </row>
    <row r="2105" spans="194:207" ht="12.75">
      <c r="GL2105" s="51"/>
      <c r="GM2105" s="51"/>
      <c r="GN2105" s="51"/>
      <c r="GO2105" s="51"/>
      <c r="GP2105" s="51"/>
      <c r="GQ2105" s="57"/>
      <c r="GR2105" s="51"/>
      <c r="GS2105" s="51"/>
      <c r="GT2105" s="96"/>
      <c r="GU2105" s="96"/>
      <c r="GV2105" s="51"/>
      <c r="GW2105" s="51"/>
      <c r="GX2105" s="51"/>
      <c r="GY2105" s="51"/>
    </row>
    <row r="2106" spans="194:207" ht="12.75">
      <c r="GL2106" s="51"/>
      <c r="GM2106" s="51"/>
      <c r="GN2106" s="51"/>
      <c r="GO2106" s="51"/>
      <c r="GP2106" s="51"/>
      <c r="GQ2106" s="57"/>
      <c r="GR2106" s="51"/>
      <c r="GS2106" s="51"/>
      <c r="GT2106" s="96"/>
      <c r="GU2106" s="96"/>
      <c r="GV2106" s="51"/>
      <c r="GW2106" s="51"/>
      <c r="GX2106" s="51"/>
      <c r="GY2106" s="51"/>
    </row>
    <row r="2107" spans="194:207" ht="12.75">
      <c r="GL2107" s="51"/>
      <c r="GM2107" s="51"/>
      <c r="GN2107" s="51"/>
      <c r="GO2107" s="51"/>
      <c r="GP2107" s="51"/>
      <c r="GQ2107" s="57"/>
      <c r="GR2107" s="51"/>
      <c r="GS2107" s="51"/>
      <c r="GT2107" s="96"/>
      <c r="GU2107" s="96"/>
      <c r="GV2107" s="51"/>
      <c r="GW2107" s="51"/>
      <c r="GX2107" s="51"/>
      <c r="GY2107" s="51"/>
    </row>
    <row r="2108" spans="194:207" ht="12.75">
      <c r="GL2108" s="51"/>
      <c r="GM2108" s="51"/>
      <c r="GN2108" s="51"/>
      <c r="GO2108" s="51"/>
      <c r="GP2108" s="51"/>
      <c r="GQ2108" s="57"/>
      <c r="GR2108" s="51"/>
      <c r="GS2108" s="51"/>
      <c r="GT2108" s="96"/>
      <c r="GU2108" s="96"/>
      <c r="GV2108" s="51"/>
      <c r="GW2108" s="51"/>
      <c r="GX2108" s="51"/>
      <c r="GY2108" s="51"/>
    </row>
    <row r="2109" spans="194:207" ht="12.75">
      <c r="GL2109" s="51"/>
      <c r="GM2109" s="51"/>
      <c r="GN2109" s="51"/>
      <c r="GO2109" s="51"/>
      <c r="GP2109" s="51"/>
      <c r="GQ2109" s="57"/>
      <c r="GR2109" s="51"/>
      <c r="GS2109" s="51"/>
      <c r="GT2109" s="96"/>
      <c r="GU2109" s="96"/>
      <c r="GV2109" s="51"/>
      <c r="GW2109" s="51"/>
      <c r="GX2109" s="51"/>
      <c r="GY2109" s="51"/>
    </row>
    <row r="2110" spans="194:207" ht="12.75">
      <c r="GL2110" s="51"/>
      <c r="GM2110" s="51"/>
      <c r="GN2110" s="51"/>
      <c r="GO2110" s="51"/>
      <c r="GP2110" s="51"/>
      <c r="GQ2110" s="57"/>
      <c r="GR2110" s="51"/>
      <c r="GS2110" s="51"/>
      <c r="GT2110" s="96"/>
      <c r="GU2110" s="96"/>
      <c r="GV2110" s="51"/>
      <c r="GW2110" s="51"/>
      <c r="GX2110" s="51"/>
      <c r="GY2110" s="51"/>
    </row>
    <row r="2111" spans="194:207" ht="12.75">
      <c r="GL2111" s="51"/>
      <c r="GM2111" s="51"/>
      <c r="GN2111" s="51"/>
      <c r="GO2111" s="51"/>
      <c r="GP2111" s="51"/>
      <c r="GQ2111" s="57"/>
      <c r="GR2111" s="51"/>
      <c r="GS2111" s="51"/>
      <c r="GT2111" s="96"/>
      <c r="GU2111" s="96"/>
      <c r="GV2111" s="51"/>
      <c r="GW2111" s="51"/>
      <c r="GX2111" s="51"/>
      <c r="GY2111" s="51"/>
    </row>
    <row r="2112" spans="194:207" ht="12.75">
      <c r="GL2112" s="51"/>
      <c r="GM2112" s="51"/>
      <c r="GN2112" s="51"/>
      <c r="GO2112" s="51"/>
      <c r="GP2112" s="51"/>
      <c r="GQ2112" s="57"/>
      <c r="GR2112" s="51"/>
      <c r="GS2112" s="51"/>
      <c r="GT2112" s="96"/>
      <c r="GU2112" s="96"/>
      <c r="GV2112" s="51"/>
      <c r="GW2112" s="51"/>
      <c r="GX2112" s="51"/>
      <c r="GY2112" s="51"/>
    </row>
    <row r="2113" spans="194:207" ht="12.75">
      <c r="GL2113" s="51"/>
      <c r="GM2113" s="51"/>
      <c r="GN2113" s="51"/>
      <c r="GO2113" s="51"/>
      <c r="GP2113" s="51"/>
      <c r="GQ2113" s="57"/>
      <c r="GR2113" s="51"/>
      <c r="GS2113" s="51"/>
      <c r="GT2113" s="96"/>
      <c r="GU2113" s="96"/>
      <c r="GV2113" s="51"/>
      <c r="GW2113" s="51"/>
      <c r="GX2113" s="51"/>
      <c r="GY2113" s="51"/>
    </row>
    <row r="2114" spans="194:207" ht="12.75">
      <c r="GL2114" s="51"/>
      <c r="GM2114" s="51"/>
      <c r="GN2114" s="51"/>
      <c r="GO2114" s="51"/>
      <c r="GP2114" s="51"/>
      <c r="GQ2114" s="57"/>
      <c r="GR2114" s="51"/>
      <c r="GS2114" s="51"/>
      <c r="GT2114" s="96"/>
      <c r="GU2114" s="96"/>
      <c r="GV2114" s="51"/>
      <c r="GW2114" s="51"/>
      <c r="GX2114" s="51"/>
      <c r="GY2114" s="51"/>
    </row>
    <row r="2115" spans="194:207" ht="12.75">
      <c r="GL2115" s="51"/>
      <c r="GM2115" s="51"/>
      <c r="GN2115" s="51"/>
      <c r="GO2115" s="51"/>
      <c r="GP2115" s="51"/>
      <c r="GQ2115" s="57"/>
      <c r="GR2115" s="51"/>
      <c r="GS2115" s="51"/>
      <c r="GT2115" s="96"/>
      <c r="GU2115" s="96"/>
      <c r="GV2115" s="51"/>
      <c r="GW2115" s="51"/>
      <c r="GX2115" s="51"/>
      <c r="GY2115" s="51"/>
    </row>
    <row r="2116" spans="194:207" ht="12.75">
      <c r="GL2116" s="51"/>
      <c r="GM2116" s="51"/>
      <c r="GN2116" s="51"/>
      <c r="GO2116" s="51"/>
      <c r="GP2116" s="51"/>
      <c r="GQ2116" s="57"/>
      <c r="GR2116" s="51"/>
      <c r="GS2116" s="51"/>
      <c r="GT2116" s="96"/>
      <c r="GU2116" s="96"/>
      <c r="GV2116" s="51"/>
      <c r="GW2116" s="51"/>
      <c r="GX2116" s="51"/>
      <c r="GY2116" s="51"/>
    </row>
    <row r="2117" spans="194:207" ht="12.75">
      <c r="GL2117" s="51"/>
      <c r="GM2117" s="51"/>
      <c r="GN2117" s="51"/>
      <c r="GO2117" s="51"/>
      <c r="GP2117" s="51"/>
      <c r="GQ2117" s="57"/>
      <c r="GR2117" s="51"/>
      <c r="GS2117" s="51"/>
      <c r="GT2117" s="96"/>
      <c r="GU2117" s="96"/>
      <c r="GV2117" s="51"/>
      <c r="GW2117" s="51"/>
      <c r="GX2117" s="51"/>
      <c r="GY2117" s="51"/>
    </row>
    <row r="2118" spans="194:207" ht="12.75">
      <c r="GL2118" s="51"/>
      <c r="GM2118" s="51"/>
      <c r="GN2118" s="51"/>
      <c r="GO2118" s="51"/>
      <c r="GP2118" s="51"/>
      <c r="GQ2118" s="57"/>
      <c r="GR2118" s="51"/>
      <c r="GS2118" s="51"/>
      <c r="GT2118" s="96"/>
      <c r="GU2118" s="96"/>
      <c r="GV2118" s="51"/>
      <c r="GW2118" s="51"/>
      <c r="GX2118" s="51"/>
      <c r="GY2118" s="51"/>
    </row>
    <row r="2119" spans="194:207" ht="12.75">
      <c r="GL2119" s="51"/>
      <c r="GM2119" s="51"/>
      <c r="GN2119" s="51"/>
      <c r="GO2119" s="51"/>
      <c r="GP2119" s="51"/>
      <c r="GQ2119" s="57"/>
      <c r="GR2119" s="51"/>
      <c r="GS2119" s="51"/>
      <c r="GT2119" s="96"/>
      <c r="GU2119" s="96"/>
      <c r="GV2119" s="51"/>
      <c r="GW2119" s="51"/>
      <c r="GX2119" s="51"/>
      <c r="GY2119" s="51"/>
    </row>
    <row r="2120" spans="194:207" ht="12.75">
      <c r="GL2120" s="51"/>
      <c r="GM2120" s="51"/>
      <c r="GN2120" s="51"/>
      <c r="GO2120" s="51"/>
      <c r="GP2120" s="51"/>
      <c r="GQ2120" s="57"/>
      <c r="GR2120" s="51"/>
      <c r="GS2120" s="51"/>
      <c r="GT2120" s="96"/>
      <c r="GU2120" s="96"/>
      <c r="GV2120" s="51"/>
      <c r="GW2120" s="51"/>
      <c r="GX2120" s="51"/>
      <c r="GY2120" s="51"/>
    </row>
    <row r="2121" spans="194:207" ht="12.75">
      <c r="GL2121" s="51"/>
      <c r="GM2121" s="51"/>
      <c r="GN2121" s="51"/>
      <c r="GO2121" s="51"/>
      <c r="GP2121" s="51"/>
      <c r="GQ2121" s="57"/>
      <c r="GR2121" s="51"/>
      <c r="GS2121" s="51"/>
      <c r="GT2121" s="96"/>
      <c r="GU2121" s="96"/>
      <c r="GV2121" s="51"/>
      <c r="GW2121" s="51"/>
      <c r="GX2121" s="51"/>
      <c r="GY2121" s="51"/>
    </row>
    <row r="2122" spans="194:207" ht="12.75">
      <c r="GL2122" s="51"/>
      <c r="GM2122" s="51"/>
      <c r="GN2122" s="51"/>
      <c r="GO2122" s="51"/>
      <c r="GP2122" s="51"/>
      <c r="GQ2122" s="57"/>
      <c r="GR2122" s="51"/>
      <c r="GS2122" s="51"/>
      <c r="GT2122" s="96"/>
      <c r="GU2122" s="96"/>
      <c r="GV2122" s="51"/>
      <c r="GW2122" s="51"/>
      <c r="GX2122" s="51"/>
      <c r="GY2122" s="51"/>
    </row>
    <row r="2123" spans="194:207" ht="12.75">
      <c r="GL2123" s="51"/>
      <c r="GM2123" s="51"/>
      <c r="GN2123" s="51"/>
      <c r="GO2123" s="51"/>
      <c r="GP2123" s="51"/>
      <c r="GQ2123" s="57"/>
      <c r="GR2123" s="51"/>
      <c r="GS2123" s="51"/>
      <c r="GT2123" s="96"/>
      <c r="GU2123" s="96"/>
      <c r="GV2123" s="51"/>
      <c r="GW2123" s="51"/>
      <c r="GX2123" s="51"/>
      <c r="GY2123" s="51"/>
    </row>
    <row r="2124" spans="194:207" ht="12.75">
      <c r="GL2124" s="51"/>
      <c r="GM2124" s="51"/>
      <c r="GN2124" s="51"/>
      <c r="GO2124" s="51"/>
      <c r="GP2124" s="51"/>
      <c r="GQ2124" s="57"/>
      <c r="GR2124" s="51"/>
      <c r="GS2124" s="51"/>
      <c r="GT2124" s="96"/>
      <c r="GU2124" s="96"/>
      <c r="GV2124" s="51"/>
      <c r="GW2124" s="51"/>
      <c r="GX2124" s="51"/>
      <c r="GY2124" s="51"/>
    </row>
    <row r="2125" spans="194:207" ht="12.75">
      <c r="GL2125" s="51"/>
      <c r="GM2125" s="51"/>
      <c r="GN2125" s="51"/>
      <c r="GO2125" s="51"/>
      <c r="GP2125" s="51"/>
      <c r="GQ2125" s="57"/>
      <c r="GR2125" s="51"/>
      <c r="GS2125" s="51"/>
      <c r="GT2125" s="96"/>
      <c r="GU2125" s="96"/>
      <c r="GV2125" s="51"/>
      <c r="GW2125" s="51"/>
      <c r="GX2125" s="51"/>
      <c r="GY2125" s="51"/>
    </row>
    <row r="2126" spans="194:207" ht="12.75">
      <c r="GL2126" s="51"/>
      <c r="GM2126" s="51"/>
      <c r="GN2126" s="51"/>
      <c r="GO2126" s="51"/>
      <c r="GP2126" s="51"/>
      <c r="GQ2126" s="57"/>
      <c r="GR2126" s="51"/>
      <c r="GS2126" s="51"/>
      <c r="GT2126" s="96"/>
      <c r="GU2126" s="96"/>
      <c r="GV2126" s="51"/>
      <c r="GW2126" s="51"/>
      <c r="GX2126" s="51"/>
      <c r="GY2126" s="51"/>
    </row>
    <row r="2127" spans="194:207" ht="12.75">
      <c r="GL2127" s="51"/>
      <c r="GM2127" s="51"/>
      <c r="GN2127" s="51"/>
      <c r="GO2127" s="51"/>
      <c r="GP2127" s="51"/>
      <c r="GQ2127" s="57"/>
      <c r="GR2127" s="51"/>
      <c r="GS2127" s="51"/>
      <c r="GT2127" s="96"/>
      <c r="GU2127" s="96"/>
      <c r="GV2127" s="51"/>
      <c r="GW2127" s="51"/>
      <c r="GX2127" s="51"/>
      <c r="GY2127" s="51"/>
    </row>
    <row r="2128" spans="194:207" ht="12.75">
      <c r="GL2128" s="51"/>
      <c r="GM2128" s="51"/>
      <c r="GN2128" s="51"/>
      <c r="GO2128" s="51"/>
      <c r="GP2128" s="51"/>
      <c r="GQ2128" s="57"/>
      <c r="GR2128" s="51"/>
      <c r="GS2128" s="51"/>
      <c r="GT2128" s="96"/>
      <c r="GU2128" s="96"/>
      <c r="GV2128" s="51"/>
      <c r="GW2128" s="51"/>
      <c r="GX2128" s="51"/>
      <c r="GY2128" s="51"/>
    </row>
    <row r="2129" spans="194:207" ht="12.75">
      <c r="GL2129" s="51"/>
      <c r="GM2129" s="51"/>
      <c r="GN2129" s="51"/>
      <c r="GO2129" s="51"/>
      <c r="GP2129" s="51"/>
      <c r="GQ2129" s="57"/>
      <c r="GR2129" s="51"/>
      <c r="GS2129" s="51"/>
      <c r="GT2129" s="96"/>
      <c r="GU2129" s="96"/>
      <c r="GV2129" s="51"/>
      <c r="GW2129" s="51"/>
      <c r="GX2129" s="51"/>
      <c r="GY2129" s="51"/>
    </row>
    <row r="2130" spans="194:207" ht="12.75">
      <c r="GL2130" s="51"/>
      <c r="GM2130" s="51"/>
      <c r="GN2130" s="51"/>
      <c r="GO2130" s="51"/>
      <c r="GP2130" s="51"/>
      <c r="GQ2130" s="57"/>
      <c r="GR2130" s="51"/>
      <c r="GS2130" s="51"/>
      <c r="GT2130" s="96"/>
      <c r="GU2130" s="96"/>
      <c r="GV2130" s="51"/>
      <c r="GW2130" s="51"/>
      <c r="GX2130" s="51"/>
      <c r="GY2130" s="51"/>
    </row>
    <row r="2131" spans="194:207" ht="12.75">
      <c r="GL2131" s="51"/>
      <c r="GM2131" s="51"/>
      <c r="GN2131" s="51"/>
      <c r="GO2131" s="51"/>
      <c r="GP2131" s="51"/>
      <c r="GQ2131" s="57"/>
      <c r="GR2131" s="51"/>
      <c r="GS2131" s="51"/>
      <c r="GT2131" s="96"/>
      <c r="GU2131" s="96"/>
      <c r="GV2131" s="51"/>
      <c r="GW2131" s="51"/>
      <c r="GX2131" s="51"/>
      <c r="GY2131" s="51"/>
    </row>
    <row r="2132" spans="194:207" ht="12.75">
      <c r="GL2132" s="51"/>
      <c r="GM2132" s="51"/>
      <c r="GN2132" s="51"/>
      <c r="GO2132" s="51"/>
      <c r="GP2132" s="51"/>
      <c r="GQ2132" s="57"/>
      <c r="GR2132" s="51"/>
      <c r="GS2132" s="51"/>
      <c r="GT2132" s="96"/>
      <c r="GU2132" s="96"/>
      <c r="GV2132" s="51"/>
      <c r="GW2132" s="51"/>
      <c r="GX2132" s="51"/>
      <c r="GY2132" s="51"/>
    </row>
    <row r="2133" spans="194:207" ht="12.75">
      <c r="GL2133" s="51"/>
      <c r="GM2133" s="51"/>
      <c r="GN2133" s="51"/>
      <c r="GO2133" s="51"/>
      <c r="GP2133" s="51"/>
      <c r="GQ2133" s="57"/>
      <c r="GR2133" s="51"/>
      <c r="GS2133" s="51"/>
      <c r="GT2133" s="96"/>
      <c r="GU2133" s="96"/>
      <c r="GV2133" s="51"/>
      <c r="GW2133" s="51"/>
      <c r="GX2133" s="51"/>
      <c r="GY2133" s="51"/>
    </row>
    <row r="2134" spans="194:207" ht="12.75">
      <c r="GL2134" s="51"/>
      <c r="GM2134" s="51"/>
      <c r="GN2134" s="51"/>
      <c r="GO2134" s="51"/>
      <c r="GP2134" s="51"/>
      <c r="GQ2134" s="57"/>
      <c r="GR2134" s="51"/>
      <c r="GS2134" s="51"/>
      <c r="GT2134" s="96"/>
      <c r="GU2134" s="96"/>
      <c r="GV2134" s="51"/>
      <c r="GW2134" s="51"/>
      <c r="GX2134" s="51"/>
      <c r="GY2134" s="51"/>
    </row>
    <row r="2135" spans="194:207" ht="12.75">
      <c r="GL2135" s="51"/>
      <c r="GM2135" s="51"/>
      <c r="GN2135" s="51"/>
      <c r="GO2135" s="51"/>
      <c r="GP2135" s="51"/>
      <c r="GQ2135" s="57"/>
      <c r="GR2135" s="51"/>
      <c r="GS2135" s="51"/>
      <c r="GT2135" s="96"/>
      <c r="GU2135" s="96"/>
      <c r="GV2135" s="51"/>
      <c r="GW2135" s="51"/>
      <c r="GX2135" s="51"/>
      <c r="GY2135" s="51"/>
    </row>
    <row r="2136" spans="194:207" ht="12.75">
      <c r="GL2136" s="51"/>
      <c r="GM2136" s="51"/>
      <c r="GN2136" s="51"/>
      <c r="GO2136" s="51"/>
      <c r="GP2136" s="51"/>
      <c r="GQ2136" s="57"/>
      <c r="GR2136" s="51"/>
      <c r="GS2136" s="51"/>
      <c r="GT2136" s="96"/>
      <c r="GU2136" s="96"/>
      <c r="GV2136" s="51"/>
      <c r="GW2136" s="51"/>
      <c r="GX2136" s="51"/>
      <c r="GY2136" s="51"/>
    </row>
    <row r="2137" spans="194:207" ht="12.75">
      <c r="GL2137" s="51"/>
      <c r="GM2137" s="51"/>
      <c r="GN2137" s="51"/>
      <c r="GO2137" s="51"/>
      <c r="GP2137" s="51"/>
      <c r="GQ2137" s="57"/>
      <c r="GR2137" s="51"/>
      <c r="GS2137" s="51"/>
      <c r="GT2137" s="96"/>
      <c r="GU2137" s="96"/>
      <c r="GV2137" s="51"/>
      <c r="GW2137" s="51"/>
      <c r="GX2137" s="51"/>
      <c r="GY2137" s="51"/>
    </row>
    <row r="2138" spans="194:207" ht="12.75">
      <c r="GL2138" s="51"/>
      <c r="GM2138" s="51"/>
      <c r="GN2138" s="51"/>
      <c r="GO2138" s="51"/>
      <c r="GP2138" s="51"/>
      <c r="GQ2138" s="57"/>
      <c r="GR2138" s="51"/>
      <c r="GS2138" s="51"/>
      <c r="GT2138" s="96"/>
      <c r="GU2138" s="96"/>
      <c r="GV2138" s="51"/>
      <c r="GW2138" s="51"/>
      <c r="GX2138" s="51"/>
      <c r="GY2138" s="51"/>
    </row>
    <row r="2139" spans="194:207" ht="12.75">
      <c r="GL2139" s="51"/>
      <c r="GM2139" s="51"/>
      <c r="GN2139" s="51"/>
      <c r="GO2139" s="51"/>
      <c r="GP2139" s="51"/>
      <c r="GQ2139" s="57"/>
      <c r="GR2139" s="51"/>
      <c r="GS2139" s="51"/>
      <c r="GT2139" s="96"/>
      <c r="GU2139" s="96"/>
      <c r="GV2139" s="51"/>
      <c r="GW2139" s="51"/>
      <c r="GX2139" s="51"/>
      <c r="GY2139" s="51"/>
    </row>
    <row r="2140" spans="194:207" ht="12.75">
      <c r="GL2140" s="51"/>
      <c r="GM2140" s="51"/>
      <c r="GN2140" s="51"/>
      <c r="GO2140" s="51"/>
      <c r="GP2140" s="51"/>
      <c r="GQ2140" s="57"/>
      <c r="GR2140" s="51"/>
      <c r="GS2140" s="51"/>
      <c r="GT2140" s="96"/>
      <c r="GU2140" s="96"/>
      <c r="GV2140" s="51"/>
      <c r="GW2140" s="51"/>
      <c r="GX2140" s="51"/>
      <c r="GY2140" s="51"/>
    </row>
    <row r="2141" spans="194:207" ht="12.75">
      <c r="GL2141" s="51"/>
      <c r="GM2141" s="51"/>
      <c r="GN2141" s="51"/>
      <c r="GO2141" s="51"/>
      <c r="GP2141" s="51"/>
      <c r="GQ2141" s="57"/>
      <c r="GR2141" s="51"/>
      <c r="GS2141" s="51"/>
      <c r="GT2141" s="96"/>
      <c r="GU2141" s="96"/>
      <c r="GV2141" s="51"/>
      <c r="GW2141" s="51"/>
      <c r="GX2141" s="51"/>
      <c r="GY2141" s="51"/>
    </row>
    <row r="2142" spans="194:207" ht="12.75">
      <c r="GL2142" s="51"/>
      <c r="GM2142" s="51"/>
      <c r="GN2142" s="51"/>
      <c r="GO2142" s="51"/>
      <c r="GP2142" s="51"/>
      <c r="GQ2142" s="57"/>
      <c r="GR2142" s="51"/>
      <c r="GS2142" s="51"/>
      <c r="GT2142" s="96"/>
      <c r="GU2142" s="96"/>
      <c r="GV2142" s="51"/>
      <c r="GW2142" s="51"/>
      <c r="GX2142" s="51"/>
      <c r="GY2142" s="51"/>
    </row>
    <row r="2143" spans="194:207" ht="12.75">
      <c r="GL2143" s="51"/>
      <c r="GM2143" s="51"/>
      <c r="GN2143" s="51"/>
      <c r="GO2143" s="51"/>
      <c r="GP2143" s="51"/>
      <c r="GQ2143" s="57"/>
      <c r="GR2143" s="51"/>
      <c r="GS2143" s="51"/>
      <c r="GT2143" s="96"/>
      <c r="GU2143" s="96"/>
      <c r="GV2143" s="51"/>
      <c r="GW2143" s="51"/>
      <c r="GX2143" s="51"/>
      <c r="GY2143" s="51"/>
    </row>
    <row r="2144" spans="194:207" ht="12.75">
      <c r="GL2144" s="51"/>
      <c r="GM2144" s="51"/>
      <c r="GN2144" s="51"/>
      <c r="GO2144" s="51"/>
      <c r="GP2144" s="51"/>
      <c r="GQ2144" s="57"/>
      <c r="GR2144" s="51"/>
      <c r="GS2144" s="51"/>
      <c r="GT2144" s="96"/>
      <c r="GU2144" s="96"/>
      <c r="GV2144" s="51"/>
      <c r="GW2144" s="51"/>
      <c r="GX2144" s="51"/>
      <c r="GY2144" s="51"/>
    </row>
    <row r="2145" spans="194:207" ht="12.75">
      <c r="GL2145" s="51"/>
      <c r="GM2145" s="51"/>
      <c r="GN2145" s="51"/>
      <c r="GO2145" s="51"/>
      <c r="GP2145" s="51"/>
      <c r="GQ2145" s="57"/>
      <c r="GR2145" s="51"/>
      <c r="GS2145" s="51"/>
      <c r="GT2145" s="96"/>
      <c r="GU2145" s="96"/>
      <c r="GV2145" s="51"/>
      <c r="GW2145" s="51"/>
      <c r="GX2145" s="51"/>
      <c r="GY2145" s="51"/>
    </row>
    <row r="2146" spans="194:207" ht="12.75">
      <c r="GL2146" s="51"/>
      <c r="GM2146" s="51"/>
      <c r="GN2146" s="51"/>
      <c r="GO2146" s="51"/>
      <c r="GP2146" s="51"/>
      <c r="GQ2146" s="57"/>
      <c r="GR2146" s="51"/>
      <c r="GS2146" s="51"/>
      <c r="GT2146" s="96"/>
      <c r="GU2146" s="96"/>
      <c r="GV2146" s="51"/>
      <c r="GW2146" s="51"/>
      <c r="GX2146" s="51"/>
      <c r="GY2146" s="51"/>
    </row>
    <row r="2147" spans="194:207" ht="12.75">
      <c r="GL2147" s="51"/>
      <c r="GM2147" s="51"/>
      <c r="GN2147" s="51"/>
      <c r="GO2147" s="51"/>
      <c r="GP2147" s="51"/>
      <c r="GQ2147" s="57"/>
      <c r="GR2147" s="51"/>
      <c r="GS2147" s="51"/>
      <c r="GT2147" s="96"/>
      <c r="GU2147" s="96"/>
      <c r="GV2147" s="51"/>
      <c r="GW2147" s="51"/>
      <c r="GX2147" s="51"/>
      <c r="GY2147" s="51"/>
    </row>
    <row r="2148" spans="194:207" ht="12.75">
      <c r="GL2148" s="51"/>
      <c r="GM2148" s="51"/>
      <c r="GN2148" s="51"/>
      <c r="GO2148" s="51"/>
      <c r="GP2148" s="51"/>
      <c r="GQ2148" s="57"/>
      <c r="GR2148" s="51"/>
      <c r="GS2148" s="51"/>
      <c r="GT2148" s="96"/>
      <c r="GU2148" s="96"/>
      <c r="GV2148" s="51"/>
      <c r="GW2148" s="51"/>
      <c r="GX2148" s="51"/>
      <c r="GY2148" s="51"/>
    </row>
    <row r="2149" spans="194:207" ht="12.75">
      <c r="GL2149" s="51"/>
      <c r="GM2149" s="51"/>
      <c r="GN2149" s="51"/>
      <c r="GO2149" s="51"/>
      <c r="GP2149" s="51"/>
      <c r="GQ2149" s="57"/>
      <c r="GR2149" s="51"/>
      <c r="GS2149" s="51"/>
      <c r="GT2149" s="96"/>
      <c r="GU2149" s="96"/>
      <c r="GV2149" s="51"/>
      <c r="GW2149" s="51"/>
      <c r="GX2149" s="51"/>
      <c r="GY2149" s="51"/>
    </row>
    <row r="2150" spans="194:207" ht="12.75">
      <c r="GL2150" s="51"/>
      <c r="GM2150" s="51"/>
      <c r="GN2150" s="51"/>
      <c r="GO2150" s="51"/>
      <c r="GP2150" s="51"/>
      <c r="GQ2150" s="57"/>
      <c r="GR2150" s="51"/>
      <c r="GS2150" s="51"/>
      <c r="GT2150" s="96"/>
      <c r="GU2150" s="96"/>
      <c r="GV2150" s="51"/>
      <c r="GW2150" s="51"/>
      <c r="GX2150" s="51"/>
      <c r="GY2150" s="51"/>
    </row>
    <row r="2151" spans="194:207" ht="12.75">
      <c r="GL2151" s="51"/>
      <c r="GM2151" s="51"/>
      <c r="GN2151" s="51"/>
      <c r="GO2151" s="51"/>
      <c r="GP2151" s="51"/>
      <c r="GQ2151" s="57"/>
      <c r="GR2151" s="51"/>
      <c r="GS2151" s="51"/>
      <c r="GT2151" s="96"/>
      <c r="GU2151" s="96"/>
      <c r="GV2151" s="51"/>
      <c r="GW2151" s="51"/>
      <c r="GX2151" s="51"/>
      <c r="GY2151" s="51"/>
    </row>
    <row r="2152" spans="194:207" ht="12.75">
      <c r="GL2152" s="51"/>
      <c r="GM2152" s="51"/>
      <c r="GN2152" s="51"/>
      <c r="GO2152" s="51"/>
      <c r="GP2152" s="51"/>
      <c r="GQ2152" s="57"/>
      <c r="GR2152" s="51"/>
      <c r="GS2152" s="51"/>
      <c r="GT2152" s="96"/>
      <c r="GU2152" s="96"/>
      <c r="GV2152" s="51"/>
      <c r="GW2152" s="51"/>
      <c r="GX2152" s="51"/>
      <c r="GY2152" s="51"/>
    </row>
    <row r="2153" spans="194:207" ht="12.75">
      <c r="GL2153" s="51"/>
      <c r="GM2153" s="51"/>
      <c r="GN2153" s="51"/>
      <c r="GO2153" s="51"/>
      <c r="GP2153" s="51"/>
      <c r="GQ2153" s="57"/>
      <c r="GR2153" s="51"/>
      <c r="GS2153" s="51"/>
      <c r="GT2153" s="96"/>
      <c r="GU2153" s="96"/>
      <c r="GV2153" s="51"/>
      <c r="GW2153" s="51"/>
      <c r="GX2153" s="51"/>
      <c r="GY2153" s="51"/>
    </row>
    <row r="2154" spans="194:207" ht="12.75">
      <c r="GL2154" s="51"/>
      <c r="GM2154" s="51"/>
      <c r="GN2154" s="51"/>
      <c r="GO2154" s="51"/>
      <c r="GP2154" s="51"/>
      <c r="GQ2154" s="57"/>
      <c r="GR2154" s="51"/>
      <c r="GS2154" s="51"/>
      <c r="GT2154" s="96"/>
      <c r="GU2154" s="96"/>
      <c r="GV2154" s="51"/>
      <c r="GW2154" s="51"/>
      <c r="GX2154" s="51"/>
      <c r="GY2154" s="51"/>
    </row>
    <row r="2155" spans="194:207" ht="12.75">
      <c r="GL2155" s="51"/>
      <c r="GM2155" s="51"/>
      <c r="GN2155" s="51"/>
      <c r="GO2155" s="51"/>
      <c r="GP2155" s="51"/>
      <c r="GQ2155" s="57"/>
      <c r="GR2155" s="51"/>
      <c r="GS2155" s="51"/>
      <c r="GT2155" s="96"/>
      <c r="GU2155" s="96"/>
      <c r="GV2155" s="51"/>
      <c r="GW2155" s="51"/>
      <c r="GX2155" s="51"/>
      <c r="GY2155" s="51"/>
    </row>
    <row r="2156" spans="194:207" ht="12.75">
      <c r="GL2156" s="51"/>
      <c r="GM2156" s="51"/>
      <c r="GN2156" s="51"/>
      <c r="GO2156" s="51"/>
      <c r="GP2156" s="51"/>
      <c r="GQ2156" s="57"/>
      <c r="GR2156" s="51"/>
      <c r="GS2156" s="51"/>
      <c r="GT2156" s="96"/>
      <c r="GU2156" s="96"/>
      <c r="GV2156" s="51"/>
      <c r="GW2156" s="51"/>
      <c r="GX2156" s="51"/>
      <c r="GY2156" s="51"/>
    </row>
    <row r="2157" spans="194:207" ht="12.75">
      <c r="GL2157" s="51"/>
      <c r="GM2157" s="51"/>
      <c r="GN2157" s="51"/>
      <c r="GO2157" s="51"/>
      <c r="GP2157" s="51"/>
      <c r="GQ2157" s="57"/>
      <c r="GR2157" s="51"/>
      <c r="GS2157" s="51"/>
      <c r="GT2157" s="96"/>
      <c r="GU2157" s="96"/>
      <c r="GV2157" s="51"/>
      <c r="GW2157" s="51"/>
      <c r="GX2157" s="51"/>
      <c r="GY2157" s="51"/>
    </row>
    <row r="2158" spans="194:207" ht="12.75">
      <c r="GL2158" s="51"/>
      <c r="GM2158" s="51"/>
      <c r="GN2158" s="51"/>
      <c r="GO2158" s="51"/>
      <c r="GP2158" s="51"/>
      <c r="GQ2158" s="57"/>
      <c r="GR2158" s="51"/>
      <c r="GS2158" s="51"/>
      <c r="GT2158" s="96"/>
      <c r="GU2158" s="96"/>
      <c r="GV2158" s="51"/>
      <c r="GW2158" s="51"/>
      <c r="GX2158" s="51"/>
      <c r="GY2158" s="51"/>
    </row>
    <row r="2159" spans="194:207" ht="12.75">
      <c r="GL2159" s="51"/>
      <c r="GM2159" s="51"/>
      <c r="GN2159" s="51"/>
      <c r="GO2159" s="51"/>
      <c r="GP2159" s="51"/>
      <c r="GQ2159" s="57"/>
      <c r="GR2159" s="51"/>
      <c r="GS2159" s="51"/>
      <c r="GT2159" s="96"/>
      <c r="GU2159" s="96"/>
      <c r="GV2159" s="51"/>
      <c r="GW2159" s="51"/>
      <c r="GX2159" s="51"/>
      <c r="GY2159" s="51"/>
    </row>
    <row r="2160" spans="194:207" ht="12.75">
      <c r="GL2160" s="51"/>
      <c r="GM2160" s="51"/>
      <c r="GN2160" s="51"/>
      <c r="GO2160" s="51"/>
      <c r="GP2160" s="51"/>
      <c r="GQ2160" s="57"/>
      <c r="GR2160" s="51"/>
      <c r="GS2160" s="51"/>
      <c r="GT2160" s="96"/>
      <c r="GU2160" s="96"/>
      <c r="GV2160" s="51"/>
      <c r="GW2160" s="51"/>
      <c r="GX2160" s="51"/>
      <c r="GY2160" s="51"/>
    </row>
    <row r="2161" spans="194:207" ht="12.75">
      <c r="GL2161" s="51"/>
      <c r="GM2161" s="51"/>
      <c r="GN2161" s="51"/>
      <c r="GO2161" s="51"/>
      <c r="GP2161" s="51"/>
      <c r="GQ2161" s="57"/>
      <c r="GR2161" s="51"/>
      <c r="GS2161" s="51"/>
      <c r="GT2161" s="96"/>
      <c r="GU2161" s="96"/>
      <c r="GV2161" s="51"/>
      <c r="GW2161" s="51"/>
      <c r="GX2161" s="51"/>
      <c r="GY2161" s="51"/>
    </row>
    <row r="2162" spans="194:207" ht="12.75">
      <c r="GL2162" s="51"/>
      <c r="GM2162" s="51"/>
      <c r="GN2162" s="51"/>
      <c r="GO2162" s="51"/>
      <c r="GP2162" s="51"/>
      <c r="GQ2162" s="57"/>
      <c r="GR2162" s="51"/>
      <c r="GS2162" s="51"/>
      <c r="GT2162" s="96"/>
      <c r="GU2162" s="96"/>
      <c r="GV2162" s="51"/>
      <c r="GW2162" s="51"/>
      <c r="GX2162" s="51"/>
      <c r="GY2162" s="51"/>
    </row>
    <row r="2163" spans="194:207" ht="12.75">
      <c r="GL2163" s="51"/>
      <c r="GM2163" s="51"/>
      <c r="GN2163" s="51"/>
      <c r="GO2163" s="51"/>
      <c r="GP2163" s="51"/>
      <c r="GQ2163" s="57"/>
      <c r="GR2163" s="51"/>
      <c r="GS2163" s="51"/>
      <c r="GT2163" s="96"/>
      <c r="GU2163" s="96"/>
      <c r="GV2163" s="51"/>
      <c r="GW2163" s="51"/>
      <c r="GX2163" s="51"/>
      <c r="GY2163" s="51"/>
    </row>
    <row r="2164" spans="194:207" ht="12.75">
      <c r="GL2164" s="51"/>
      <c r="GM2164" s="51"/>
      <c r="GN2164" s="51"/>
      <c r="GO2164" s="51"/>
      <c r="GP2164" s="51"/>
      <c r="GQ2164" s="57"/>
      <c r="GR2164" s="51"/>
      <c r="GS2164" s="51"/>
      <c r="GT2164" s="96"/>
      <c r="GU2164" s="96"/>
      <c r="GV2164" s="51"/>
      <c r="GW2164" s="51"/>
      <c r="GX2164" s="51"/>
      <c r="GY2164" s="51"/>
    </row>
    <row r="2165" spans="194:207" ht="12.75">
      <c r="GL2165" s="51"/>
      <c r="GM2165" s="51"/>
      <c r="GN2165" s="51"/>
      <c r="GO2165" s="51"/>
      <c r="GP2165" s="51"/>
      <c r="GQ2165" s="57"/>
      <c r="GR2165" s="51"/>
      <c r="GS2165" s="51"/>
      <c r="GT2165" s="96"/>
      <c r="GU2165" s="96"/>
      <c r="GV2165" s="51"/>
      <c r="GW2165" s="51"/>
      <c r="GX2165" s="51"/>
      <c r="GY2165" s="51"/>
    </row>
    <row r="2166" spans="194:207" ht="12.75">
      <c r="GL2166" s="51"/>
      <c r="GM2166" s="51"/>
      <c r="GN2166" s="51"/>
      <c r="GO2166" s="51"/>
      <c r="GP2166" s="51"/>
      <c r="GQ2166" s="57"/>
      <c r="GR2166" s="51"/>
      <c r="GS2166" s="51"/>
      <c r="GT2166" s="96"/>
      <c r="GU2166" s="96"/>
      <c r="GV2166" s="51"/>
      <c r="GW2166" s="51"/>
      <c r="GX2166" s="51"/>
      <c r="GY2166" s="51"/>
    </row>
    <row r="2167" spans="194:207" ht="12.75">
      <c r="GL2167" s="51"/>
      <c r="GM2167" s="51"/>
      <c r="GN2167" s="51"/>
      <c r="GO2167" s="51"/>
      <c r="GP2167" s="51"/>
      <c r="GQ2167" s="57"/>
      <c r="GR2167" s="51"/>
      <c r="GS2167" s="51"/>
      <c r="GT2167" s="96"/>
      <c r="GU2167" s="96"/>
      <c r="GV2167" s="51"/>
      <c r="GW2167" s="51"/>
      <c r="GX2167" s="51"/>
      <c r="GY2167" s="51"/>
    </row>
    <row r="2168" spans="194:207" ht="12.75">
      <c r="GL2168" s="51"/>
      <c r="GM2168" s="51"/>
      <c r="GN2168" s="51"/>
      <c r="GO2168" s="51"/>
      <c r="GP2168" s="51"/>
      <c r="GQ2168" s="57"/>
      <c r="GR2168" s="51"/>
      <c r="GS2168" s="51"/>
      <c r="GT2168" s="96"/>
      <c r="GU2168" s="96"/>
      <c r="GV2168" s="51"/>
      <c r="GW2168" s="51"/>
      <c r="GX2168" s="51"/>
      <c r="GY2168" s="51"/>
    </row>
    <row r="2169" spans="194:207" ht="12.75">
      <c r="GL2169" s="51"/>
      <c r="GM2169" s="51"/>
      <c r="GN2169" s="51"/>
      <c r="GO2169" s="51"/>
      <c r="GP2169" s="51"/>
      <c r="GQ2169" s="57"/>
      <c r="GR2169" s="51"/>
      <c r="GS2169" s="51"/>
      <c r="GT2169" s="96"/>
      <c r="GU2169" s="96"/>
      <c r="GV2169" s="51"/>
      <c r="GW2169" s="51"/>
      <c r="GX2169" s="51"/>
      <c r="GY2169" s="51"/>
    </row>
    <row r="2170" spans="194:207" ht="12.75">
      <c r="GL2170" s="51"/>
      <c r="GM2170" s="51"/>
      <c r="GN2170" s="51"/>
      <c r="GO2170" s="51"/>
      <c r="GP2170" s="51"/>
      <c r="GQ2170" s="57"/>
      <c r="GR2170" s="51"/>
      <c r="GS2170" s="51"/>
      <c r="GT2170" s="96"/>
      <c r="GU2170" s="96"/>
      <c r="GV2170" s="51"/>
      <c r="GW2170" s="51"/>
      <c r="GX2170" s="51"/>
      <c r="GY2170" s="51"/>
    </row>
    <row r="2171" spans="194:207" ht="12.75">
      <c r="GL2171" s="51"/>
      <c r="GM2171" s="51"/>
      <c r="GN2171" s="51"/>
      <c r="GO2171" s="51"/>
      <c r="GP2171" s="51"/>
      <c r="GQ2171" s="57"/>
      <c r="GR2171" s="51"/>
      <c r="GS2171" s="51"/>
      <c r="GT2171" s="96"/>
      <c r="GU2171" s="96"/>
      <c r="GV2171" s="51"/>
      <c r="GW2171" s="51"/>
      <c r="GX2171" s="51"/>
      <c r="GY2171" s="51"/>
    </row>
    <row r="2172" spans="194:207" ht="12.75">
      <c r="GL2172" s="51"/>
      <c r="GM2172" s="51"/>
      <c r="GN2172" s="51"/>
      <c r="GO2172" s="51"/>
      <c r="GP2172" s="51"/>
      <c r="GQ2172" s="57"/>
      <c r="GR2172" s="51"/>
      <c r="GS2172" s="51"/>
      <c r="GT2172" s="96"/>
      <c r="GU2172" s="96"/>
      <c r="GV2172" s="51"/>
      <c r="GW2172" s="51"/>
      <c r="GX2172" s="51"/>
      <c r="GY2172" s="51"/>
    </row>
    <row r="2173" spans="194:207" ht="12.75">
      <c r="GL2173" s="51"/>
      <c r="GM2173" s="51"/>
      <c r="GN2173" s="51"/>
      <c r="GO2173" s="51"/>
      <c r="GP2173" s="51"/>
      <c r="GQ2173" s="57"/>
      <c r="GR2173" s="51"/>
      <c r="GS2173" s="51"/>
      <c r="GT2173" s="96"/>
      <c r="GU2173" s="96"/>
      <c r="GV2173" s="51"/>
      <c r="GW2173" s="51"/>
      <c r="GX2173" s="51"/>
      <c r="GY2173" s="51"/>
    </row>
    <row r="2174" spans="194:207" ht="12.75">
      <c r="GL2174" s="51"/>
      <c r="GM2174" s="51"/>
      <c r="GN2174" s="51"/>
      <c r="GO2174" s="51"/>
      <c r="GP2174" s="51"/>
      <c r="GQ2174" s="57"/>
      <c r="GR2174" s="51"/>
      <c r="GS2174" s="51"/>
      <c r="GT2174" s="96"/>
      <c r="GU2174" s="96"/>
      <c r="GV2174" s="51"/>
      <c r="GW2174" s="51"/>
      <c r="GX2174" s="51"/>
      <c r="GY2174" s="51"/>
    </row>
    <row r="2175" spans="194:207" ht="12.75">
      <c r="GL2175" s="51"/>
      <c r="GM2175" s="51"/>
      <c r="GN2175" s="51"/>
      <c r="GO2175" s="51"/>
      <c r="GP2175" s="51"/>
      <c r="GQ2175" s="57"/>
      <c r="GR2175" s="51"/>
      <c r="GS2175" s="51"/>
      <c r="GT2175" s="96"/>
      <c r="GU2175" s="96"/>
      <c r="GV2175" s="51"/>
      <c r="GW2175" s="51"/>
      <c r="GX2175" s="51"/>
      <c r="GY2175" s="51"/>
    </row>
    <row r="2176" spans="194:207" ht="12.75">
      <c r="GL2176" s="51"/>
      <c r="GM2176" s="51"/>
      <c r="GN2176" s="51"/>
      <c r="GO2176" s="51"/>
      <c r="GP2176" s="51"/>
      <c r="GQ2176" s="57"/>
      <c r="GR2176" s="51"/>
      <c r="GS2176" s="51"/>
      <c r="GT2176" s="96"/>
      <c r="GU2176" s="96"/>
      <c r="GV2176" s="51"/>
      <c r="GW2176" s="51"/>
      <c r="GX2176" s="51"/>
      <c r="GY2176" s="51"/>
    </row>
    <row r="2177" spans="194:207" ht="12.75">
      <c r="GL2177" s="51"/>
      <c r="GM2177" s="51"/>
      <c r="GN2177" s="51"/>
      <c r="GO2177" s="51"/>
      <c r="GP2177" s="51"/>
      <c r="GQ2177" s="57"/>
      <c r="GR2177" s="51"/>
      <c r="GS2177" s="51"/>
      <c r="GT2177" s="96"/>
      <c r="GU2177" s="96"/>
      <c r="GV2177" s="51"/>
      <c r="GW2177" s="51"/>
      <c r="GX2177" s="51"/>
      <c r="GY2177" s="51"/>
    </row>
    <row r="2178" spans="194:207" ht="12.75">
      <c r="GL2178" s="51"/>
      <c r="GM2178" s="51"/>
      <c r="GN2178" s="51"/>
      <c r="GO2178" s="51"/>
      <c r="GP2178" s="51"/>
      <c r="GQ2178" s="57"/>
      <c r="GR2178" s="51"/>
      <c r="GS2178" s="51"/>
      <c r="GT2178" s="96"/>
      <c r="GU2178" s="96"/>
      <c r="GV2178" s="51"/>
      <c r="GW2178" s="51"/>
      <c r="GX2178" s="51"/>
      <c r="GY2178" s="51"/>
    </row>
    <row r="2179" spans="194:207" ht="12.75">
      <c r="GL2179" s="51"/>
      <c r="GM2179" s="51"/>
      <c r="GN2179" s="51"/>
      <c r="GO2179" s="51"/>
      <c r="GP2179" s="51"/>
      <c r="GQ2179" s="57"/>
      <c r="GR2179" s="51"/>
      <c r="GS2179" s="51"/>
      <c r="GT2179" s="96"/>
      <c r="GU2179" s="96"/>
      <c r="GV2179" s="51"/>
      <c r="GW2179" s="51"/>
      <c r="GX2179" s="51"/>
      <c r="GY2179" s="51"/>
    </row>
    <row r="2180" spans="194:207" ht="12.75">
      <c r="GL2180" s="51"/>
      <c r="GM2180" s="51"/>
      <c r="GN2180" s="51"/>
      <c r="GO2180" s="51"/>
      <c r="GP2180" s="51"/>
      <c r="GQ2180" s="57"/>
      <c r="GR2180" s="51"/>
      <c r="GS2180" s="51"/>
      <c r="GT2180" s="96"/>
      <c r="GU2180" s="96"/>
      <c r="GV2180" s="51"/>
      <c r="GW2180" s="51"/>
      <c r="GX2180" s="51"/>
      <c r="GY2180" s="51"/>
    </row>
    <row r="2181" spans="194:207" ht="12.75">
      <c r="GL2181" s="51"/>
      <c r="GM2181" s="51"/>
      <c r="GN2181" s="51"/>
      <c r="GO2181" s="51"/>
      <c r="GP2181" s="51"/>
      <c r="GQ2181" s="57"/>
      <c r="GR2181" s="51"/>
      <c r="GS2181" s="51"/>
      <c r="GT2181" s="96"/>
      <c r="GU2181" s="96"/>
      <c r="GV2181" s="51"/>
      <c r="GW2181" s="51"/>
      <c r="GX2181" s="51"/>
      <c r="GY2181" s="51"/>
    </row>
    <row r="2182" spans="194:207" ht="12.75">
      <c r="GL2182" s="51"/>
      <c r="GM2182" s="51"/>
      <c r="GN2182" s="51"/>
      <c r="GO2182" s="51"/>
      <c r="GP2182" s="51"/>
      <c r="GQ2182" s="57"/>
      <c r="GR2182" s="51"/>
      <c r="GS2182" s="51"/>
      <c r="GT2182" s="96"/>
      <c r="GU2182" s="96"/>
      <c r="GV2182" s="51"/>
      <c r="GW2182" s="51"/>
      <c r="GX2182" s="51"/>
      <c r="GY2182" s="51"/>
    </row>
    <row r="2183" spans="194:207" ht="12.75">
      <c r="GL2183" s="51"/>
      <c r="GM2183" s="51"/>
      <c r="GN2183" s="51"/>
      <c r="GO2183" s="51"/>
      <c r="GP2183" s="51"/>
      <c r="GQ2183" s="57"/>
      <c r="GR2183" s="51"/>
      <c r="GS2183" s="51"/>
      <c r="GT2183" s="96"/>
      <c r="GU2183" s="96"/>
      <c r="GV2183" s="51"/>
      <c r="GW2183" s="51"/>
      <c r="GX2183" s="51"/>
      <c r="GY2183" s="51"/>
    </row>
    <row r="2184" spans="194:207" ht="12.75">
      <c r="GL2184" s="51"/>
      <c r="GM2184" s="51"/>
      <c r="GN2184" s="51"/>
      <c r="GO2184" s="51"/>
      <c r="GP2184" s="51"/>
      <c r="GQ2184" s="57"/>
      <c r="GR2184" s="51"/>
      <c r="GS2184" s="51"/>
      <c r="GT2184" s="96"/>
      <c r="GU2184" s="96"/>
      <c r="GV2184" s="51"/>
      <c r="GW2184" s="51"/>
      <c r="GX2184" s="51"/>
      <c r="GY2184" s="51"/>
    </row>
    <row r="2185" spans="194:207" ht="12.75">
      <c r="GL2185" s="51"/>
      <c r="GM2185" s="51"/>
      <c r="GN2185" s="51"/>
      <c r="GO2185" s="51"/>
      <c r="GP2185" s="51"/>
      <c r="GQ2185" s="57"/>
      <c r="GR2185" s="51"/>
      <c r="GS2185" s="51"/>
      <c r="GT2185" s="96"/>
      <c r="GU2185" s="96"/>
      <c r="GV2185" s="51"/>
      <c r="GW2185" s="51"/>
      <c r="GX2185" s="51"/>
      <c r="GY2185" s="51"/>
    </row>
    <row r="2186" spans="194:207" ht="12.75">
      <c r="GL2186" s="51"/>
      <c r="GM2186" s="51"/>
      <c r="GN2186" s="51"/>
      <c r="GO2186" s="51"/>
      <c r="GP2186" s="51"/>
      <c r="GQ2186" s="57"/>
      <c r="GR2186" s="51"/>
      <c r="GS2186" s="51"/>
      <c r="GT2186" s="96"/>
      <c r="GU2186" s="96"/>
      <c r="GV2186" s="51"/>
      <c r="GW2186" s="51"/>
      <c r="GX2186" s="51"/>
      <c r="GY2186" s="51"/>
    </row>
    <row r="2187" spans="194:207" ht="12.75">
      <c r="GL2187" s="51"/>
      <c r="GM2187" s="51"/>
      <c r="GN2187" s="51"/>
      <c r="GO2187" s="51"/>
      <c r="GP2187" s="51"/>
      <c r="GQ2187" s="57"/>
      <c r="GR2187" s="51"/>
      <c r="GS2187" s="51"/>
      <c r="GT2187" s="96"/>
      <c r="GU2187" s="96"/>
      <c r="GV2187" s="51"/>
      <c r="GW2187" s="51"/>
      <c r="GX2187" s="51"/>
      <c r="GY2187" s="51"/>
    </row>
    <row r="2188" spans="194:207" ht="12.75">
      <c r="GL2188" s="51"/>
      <c r="GM2188" s="51"/>
      <c r="GN2188" s="51"/>
      <c r="GO2188" s="51"/>
      <c r="GP2188" s="51"/>
      <c r="GQ2188" s="57"/>
      <c r="GR2188" s="51"/>
      <c r="GS2188" s="51"/>
      <c r="GT2188" s="96"/>
      <c r="GU2188" s="96"/>
      <c r="GV2188" s="51"/>
      <c r="GW2188" s="51"/>
      <c r="GX2188" s="51"/>
      <c r="GY2188" s="51"/>
    </row>
    <row r="2189" spans="194:207" ht="12.75">
      <c r="GL2189" s="51"/>
      <c r="GM2189" s="51"/>
      <c r="GN2189" s="51"/>
      <c r="GO2189" s="51"/>
      <c r="GP2189" s="51"/>
      <c r="GQ2189" s="57"/>
      <c r="GR2189" s="51"/>
      <c r="GS2189" s="51"/>
      <c r="GT2189" s="96"/>
      <c r="GU2189" s="96"/>
      <c r="GV2189" s="51"/>
      <c r="GW2189" s="51"/>
      <c r="GX2189" s="51"/>
      <c r="GY2189" s="51"/>
    </row>
    <row r="2190" spans="194:207" ht="12.75">
      <c r="GL2190" s="51"/>
      <c r="GM2190" s="51"/>
      <c r="GN2190" s="51"/>
      <c r="GO2190" s="51"/>
      <c r="GP2190" s="51"/>
      <c r="GQ2190" s="57"/>
      <c r="GR2190" s="51"/>
      <c r="GS2190" s="51"/>
      <c r="GT2190" s="96"/>
      <c r="GU2190" s="96"/>
      <c r="GV2190" s="51"/>
      <c r="GW2190" s="51"/>
      <c r="GX2190" s="51"/>
      <c r="GY2190" s="51"/>
    </row>
    <row r="2191" spans="194:207" ht="12.75">
      <c r="GL2191" s="51"/>
      <c r="GM2191" s="51"/>
      <c r="GN2191" s="51"/>
      <c r="GO2191" s="51"/>
      <c r="GP2191" s="51"/>
      <c r="GQ2191" s="57"/>
      <c r="GR2191" s="51"/>
      <c r="GS2191" s="51"/>
      <c r="GT2191" s="96"/>
      <c r="GU2191" s="96"/>
      <c r="GV2191" s="51"/>
      <c r="GW2191" s="51"/>
      <c r="GX2191" s="51"/>
      <c r="GY2191" s="51"/>
    </row>
    <row r="2192" spans="194:207" ht="12.75">
      <c r="GL2192" s="51"/>
      <c r="GM2192" s="51"/>
      <c r="GN2192" s="51"/>
      <c r="GO2192" s="51"/>
      <c r="GP2192" s="51"/>
      <c r="GQ2192" s="57"/>
      <c r="GR2192" s="51"/>
      <c r="GS2192" s="51"/>
      <c r="GT2192" s="96"/>
      <c r="GU2192" s="96"/>
      <c r="GV2192" s="51"/>
      <c r="GW2192" s="51"/>
      <c r="GX2192" s="51"/>
      <c r="GY2192" s="51"/>
    </row>
    <row r="2193" spans="194:207" ht="12.75">
      <c r="GL2193" s="51"/>
      <c r="GM2193" s="51"/>
      <c r="GN2193" s="51"/>
      <c r="GO2193" s="51"/>
      <c r="GP2193" s="51"/>
      <c r="GQ2193" s="57"/>
      <c r="GR2193" s="51"/>
      <c r="GS2193" s="51"/>
      <c r="GT2193" s="96"/>
      <c r="GU2193" s="96"/>
      <c r="GV2193" s="51"/>
      <c r="GW2193" s="51"/>
      <c r="GX2193" s="51"/>
      <c r="GY2193" s="51"/>
    </row>
    <row r="2194" spans="194:207" ht="12.75">
      <c r="GL2194" s="51"/>
      <c r="GM2194" s="51"/>
      <c r="GN2194" s="51"/>
      <c r="GO2194" s="51"/>
      <c r="GP2194" s="51"/>
      <c r="GQ2194" s="57"/>
      <c r="GR2194" s="51"/>
      <c r="GS2194" s="51"/>
      <c r="GT2194" s="96"/>
      <c r="GU2194" s="96"/>
      <c r="GV2194" s="51"/>
      <c r="GW2194" s="51"/>
      <c r="GX2194" s="51"/>
      <c r="GY2194" s="51"/>
    </row>
    <row r="2195" spans="194:207" ht="12.75">
      <c r="GL2195" s="51"/>
      <c r="GM2195" s="51"/>
      <c r="GN2195" s="51"/>
      <c r="GO2195" s="51"/>
      <c r="GP2195" s="51"/>
      <c r="GQ2195" s="57"/>
      <c r="GR2195" s="51"/>
      <c r="GS2195" s="51"/>
      <c r="GT2195" s="96"/>
      <c r="GU2195" s="96"/>
      <c r="GV2195" s="51"/>
      <c r="GW2195" s="51"/>
      <c r="GX2195" s="51"/>
      <c r="GY2195" s="51"/>
    </row>
    <row r="2196" spans="194:207" ht="12.75">
      <c r="GL2196" s="51"/>
      <c r="GM2196" s="51"/>
      <c r="GN2196" s="51"/>
      <c r="GO2196" s="51"/>
      <c r="GP2196" s="51"/>
      <c r="GQ2196" s="57"/>
      <c r="GR2196" s="51"/>
      <c r="GS2196" s="51"/>
      <c r="GT2196" s="96"/>
      <c r="GU2196" s="96"/>
      <c r="GV2196" s="51"/>
      <c r="GW2196" s="51"/>
      <c r="GX2196" s="51"/>
      <c r="GY2196" s="51"/>
    </row>
    <row r="2197" spans="194:207" ht="12.75">
      <c r="GL2197" s="51"/>
      <c r="GM2197" s="51"/>
      <c r="GN2197" s="51"/>
      <c r="GO2197" s="51"/>
      <c r="GP2197" s="51"/>
      <c r="GQ2197" s="57"/>
      <c r="GR2197" s="51"/>
      <c r="GS2197" s="51"/>
      <c r="GT2197" s="96"/>
      <c r="GU2197" s="96"/>
      <c r="GV2197" s="51"/>
      <c r="GW2197" s="51"/>
      <c r="GX2197" s="51"/>
      <c r="GY2197" s="51"/>
    </row>
    <row r="2198" spans="194:207" ht="12.75">
      <c r="GL2198" s="51"/>
      <c r="GM2198" s="51"/>
      <c r="GN2198" s="51"/>
      <c r="GO2198" s="51"/>
      <c r="GP2198" s="51"/>
      <c r="GQ2198" s="57"/>
      <c r="GR2198" s="51"/>
      <c r="GS2198" s="51"/>
      <c r="GT2198" s="96"/>
      <c r="GU2198" s="96"/>
      <c r="GV2198" s="51"/>
      <c r="GW2198" s="51"/>
      <c r="GX2198" s="51"/>
      <c r="GY2198" s="51"/>
    </row>
    <row r="2199" spans="194:207" ht="12.75">
      <c r="GL2199" s="51"/>
      <c r="GM2199" s="51"/>
      <c r="GN2199" s="51"/>
      <c r="GO2199" s="51"/>
      <c r="GP2199" s="51"/>
      <c r="GQ2199" s="57"/>
      <c r="GR2199" s="51"/>
      <c r="GS2199" s="51"/>
      <c r="GT2199" s="96"/>
      <c r="GU2199" s="96"/>
      <c r="GV2199" s="51"/>
      <c r="GW2199" s="51"/>
      <c r="GX2199" s="51"/>
      <c r="GY2199" s="51"/>
    </row>
    <row r="2200" spans="194:207" ht="12.75">
      <c r="GL2200" s="51"/>
      <c r="GM2200" s="51"/>
      <c r="GN2200" s="51"/>
      <c r="GO2200" s="51"/>
      <c r="GP2200" s="51"/>
      <c r="GQ2200" s="57"/>
      <c r="GR2200" s="51"/>
      <c r="GS2200" s="51"/>
      <c r="GT2200" s="96"/>
      <c r="GU2200" s="96"/>
      <c r="GV2200" s="51"/>
      <c r="GW2200" s="51"/>
      <c r="GX2200" s="51"/>
      <c r="GY2200" s="51"/>
    </row>
    <row r="2201" spans="194:207" ht="12.75">
      <c r="GL2201" s="51"/>
      <c r="GM2201" s="51"/>
      <c r="GN2201" s="51"/>
      <c r="GO2201" s="51"/>
      <c r="GP2201" s="51"/>
      <c r="GQ2201" s="57"/>
      <c r="GR2201" s="51"/>
      <c r="GS2201" s="51"/>
      <c r="GT2201" s="96"/>
      <c r="GU2201" s="96"/>
      <c r="GV2201" s="51"/>
      <c r="GW2201" s="51"/>
      <c r="GX2201" s="51"/>
      <c r="GY2201" s="51"/>
    </row>
    <row r="2202" spans="194:207" ht="12.75">
      <c r="GL2202" s="51"/>
      <c r="GM2202" s="51"/>
      <c r="GN2202" s="51"/>
      <c r="GO2202" s="51"/>
      <c r="GP2202" s="51"/>
      <c r="GQ2202" s="57"/>
      <c r="GR2202" s="51"/>
      <c r="GS2202" s="51"/>
      <c r="GT2202" s="96"/>
      <c r="GU2202" s="96"/>
      <c r="GV2202" s="51"/>
      <c r="GW2202" s="51"/>
      <c r="GX2202" s="51"/>
      <c r="GY2202" s="51"/>
    </row>
    <row r="2203" spans="194:207" ht="12.75">
      <c r="GL2203" s="51"/>
      <c r="GM2203" s="51"/>
      <c r="GN2203" s="51"/>
      <c r="GO2203" s="51"/>
      <c r="GP2203" s="51"/>
      <c r="GQ2203" s="57"/>
      <c r="GR2203" s="51"/>
      <c r="GS2203" s="51"/>
      <c r="GT2203" s="96"/>
      <c r="GU2203" s="96"/>
      <c r="GV2203" s="51"/>
      <c r="GW2203" s="51"/>
      <c r="GX2203" s="51"/>
      <c r="GY2203" s="51"/>
    </row>
    <row r="2204" spans="194:207" ht="12.75">
      <c r="GL2204" s="51"/>
      <c r="GM2204" s="51"/>
      <c r="GN2204" s="51"/>
      <c r="GO2204" s="51"/>
      <c r="GP2204" s="51"/>
      <c r="GQ2204" s="57"/>
      <c r="GR2204" s="51"/>
      <c r="GS2204" s="51"/>
      <c r="GT2204" s="96"/>
      <c r="GU2204" s="96"/>
      <c r="GV2204" s="51"/>
      <c r="GW2204" s="51"/>
      <c r="GX2204" s="51"/>
      <c r="GY2204" s="51"/>
    </row>
    <row r="2205" spans="194:207" ht="12.75">
      <c r="GL2205" s="51"/>
      <c r="GM2205" s="51"/>
      <c r="GN2205" s="51"/>
      <c r="GO2205" s="51"/>
      <c r="GP2205" s="51"/>
      <c r="GQ2205" s="57"/>
      <c r="GR2205" s="51"/>
      <c r="GS2205" s="51"/>
      <c r="GT2205" s="96"/>
      <c r="GU2205" s="96"/>
      <c r="GV2205" s="51"/>
      <c r="GW2205" s="51"/>
      <c r="GX2205" s="51"/>
      <c r="GY2205" s="51"/>
    </row>
    <row r="2206" spans="194:207" ht="12.75">
      <c r="GL2206" s="51"/>
      <c r="GM2206" s="51"/>
      <c r="GN2206" s="51"/>
      <c r="GO2206" s="51"/>
      <c r="GP2206" s="51"/>
      <c r="GQ2206" s="57"/>
      <c r="GR2206" s="51"/>
      <c r="GS2206" s="51"/>
      <c r="GT2206" s="96"/>
      <c r="GU2206" s="96"/>
      <c r="GV2206" s="51"/>
      <c r="GW2206" s="51"/>
      <c r="GX2206" s="51"/>
      <c r="GY2206" s="51"/>
    </row>
    <row r="2207" spans="194:207" ht="12.75">
      <c r="GL2207" s="51"/>
      <c r="GM2207" s="51"/>
      <c r="GN2207" s="51"/>
      <c r="GO2207" s="51"/>
      <c r="GP2207" s="51"/>
      <c r="GQ2207" s="57"/>
      <c r="GR2207" s="51"/>
      <c r="GS2207" s="51"/>
      <c r="GT2207" s="96"/>
      <c r="GU2207" s="96"/>
      <c r="GV2207" s="51"/>
      <c r="GW2207" s="51"/>
      <c r="GX2207" s="51"/>
      <c r="GY2207" s="51"/>
    </row>
    <row r="2208" spans="194:207" ht="12.75">
      <c r="GL2208" s="51"/>
      <c r="GM2208" s="51"/>
      <c r="GN2208" s="51"/>
      <c r="GO2208" s="51"/>
      <c r="GP2208" s="51"/>
      <c r="GQ2208" s="57"/>
      <c r="GR2208" s="51"/>
      <c r="GS2208" s="51"/>
      <c r="GT2208" s="96"/>
      <c r="GU2208" s="96"/>
      <c r="GV2208" s="51"/>
      <c r="GW2208" s="51"/>
      <c r="GX2208" s="51"/>
      <c r="GY2208" s="51"/>
    </row>
    <row r="2209" spans="194:207" ht="12.75">
      <c r="GL2209" s="51"/>
      <c r="GM2209" s="51"/>
      <c r="GN2209" s="51"/>
      <c r="GO2209" s="51"/>
      <c r="GP2209" s="51"/>
      <c r="GQ2209" s="57"/>
      <c r="GR2209" s="51"/>
      <c r="GS2209" s="51"/>
      <c r="GT2209" s="96"/>
      <c r="GU2209" s="96"/>
      <c r="GV2209" s="51"/>
      <c r="GW2209" s="51"/>
      <c r="GX2209" s="51"/>
      <c r="GY2209" s="51"/>
    </row>
    <row r="2210" spans="194:207" ht="12.75">
      <c r="GL2210" s="51"/>
      <c r="GM2210" s="51"/>
      <c r="GN2210" s="51"/>
      <c r="GO2210" s="51"/>
      <c r="GP2210" s="51"/>
      <c r="GQ2210" s="57"/>
      <c r="GR2210" s="51"/>
      <c r="GS2210" s="51"/>
      <c r="GT2210" s="96"/>
      <c r="GU2210" s="96"/>
      <c r="GV2210" s="51"/>
      <c r="GW2210" s="51"/>
      <c r="GX2210" s="51"/>
      <c r="GY2210" s="51"/>
    </row>
    <row r="2211" spans="194:207" ht="12.75">
      <c r="GL2211" s="51"/>
      <c r="GM2211" s="51"/>
      <c r="GN2211" s="51"/>
      <c r="GO2211" s="51"/>
      <c r="GP2211" s="51"/>
      <c r="GQ2211" s="57"/>
      <c r="GR2211" s="51"/>
      <c r="GS2211" s="51"/>
      <c r="GT2211" s="96"/>
      <c r="GU2211" s="96"/>
      <c r="GV2211" s="51"/>
      <c r="GW2211" s="51"/>
      <c r="GX2211" s="51"/>
      <c r="GY2211" s="51"/>
    </row>
    <row r="2212" spans="194:207" ht="12.75">
      <c r="GL2212" s="51"/>
      <c r="GM2212" s="51"/>
      <c r="GN2212" s="51"/>
      <c r="GO2212" s="51"/>
      <c r="GP2212" s="51"/>
      <c r="GQ2212" s="57"/>
      <c r="GR2212" s="51"/>
      <c r="GS2212" s="51"/>
      <c r="GT2212" s="96"/>
      <c r="GU2212" s="96"/>
      <c r="GV2212" s="51"/>
      <c r="GW2212" s="51"/>
      <c r="GX2212" s="51"/>
      <c r="GY2212" s="51"/>
    </row>
    <row r="2213" spans="194:207" ht="12.75">
      <c r="GL2213" s="51"/>
      <c r="GM2213" s="51"/>
      <c r="GN2213" s="51"/>
      <c r="GO2213" s="51"/>
      <c r="GP2213" s="51"/>
      <c r="GQ2213" s="57"/>
      <c r="GR2213" s="51"/>
      <c r="GS2213" s="51"/>
      <c r="GT2213" s="96"/>
      <c r="GU2213" s="96"/>
      <c r="GV2213" s="51"/>
      <c r="GW2213" s="51"/>
      <c r="GX2213" s="51"/>
      <c r="GY2213" s="51"/>
    </row>
    <row r="2214" spans="194:207" ht="12.75">
      <c r="GL2214" s="51"/>
      <c r="GM2214" s="51"/>
      <c r="GN2214" s="51"/>
      <c r="GO2214" s="51"/>
      <c r="GP2214" s="51"/>
      <c r="GQ2214" s="57"/>
      <c r="GR2214" s="51"/>
      <c r="GS2214" s="51"/>
      <c r="GT2214" s="96"/>
      <c r="GU2214" s="96"/>
      <c r="GV2214" s="51"/>
      <c r="GW2214" s="51"/>
      <c r="GX2214" s="51"/>
      <c r="GY2214" s="51"/>
    </row>
    <row r="2215" spans="194:207" ht="12.75">
      <c r="GL2215" s="51"/>
      <c r="GM2215" s="51"/>
      <c r="GN2215" s="51"/>
      <c r="GO2215" s="51"/>
      <c r="GP2215" s="51"/>
      <c r="GQ2215" s="57"/>
      <c r="GR2215" s="51"/>
      <c r="GS2215" s="51"/>
      <c r="GT2215" s="96"/>
      <c r="GU2215" s="96"/>
      <c r="GV2215" s="51"/>
      <c r="GW2215" s="51"/>
      <c r="GX2215" s="51"/>
      <c r="GY2215" s="51"/>
    </row>
    <row r="2216" spans="194:207" ht="12.75">
      <c r="GL2216" s="51"/>
      <c r="GM2216" s="51"/>
      <c r="GN2216" s="51"/>
      <c r="GO2216" s="51"/>
      <c r="GP2216" s="51"/>
      <c r="GQ2216" s="57"/>
      <c r="GR2216" s="51"/>
      <c r="GS2216" s="51"/>
      <c r="GT2216" s="96"/>
      <c r="GU2216" s="96"/>
      <c r="GV2216" s="51"/>
      <c r="GW2216" s="51"/>
      <c r="GX2216" s="51"/>
      <c r="GY2216" s="51"/>
    </row>
    <row r="2217" spans="194:207" ht="12.75">
      <c r="GL2217" s="51"/>
      <c r="GM2217" s="51"/>
      <c r="GN2217" s="51"/>
      <c r="GO2217" s="51"/>
      <c r="GP2217" s="51"/>
      <c r="GQ2217" s="57"/>
      <c r="GR2217" s="51"/>
      <c r="GS2217" s="51"/>
      <c r="GT2217" s="96"/>
      <c r="GU2217" s="96"/>
      <c r="GV2217" s="51"/>
      <c r="GW2217" s="51"/>
      <c r="GX2217" s="51"/>
      <c r="GY2217" s="51"/>
    </row>
    <row r="2218" spans="194:207" ht="12.75">
      <c r="GL2218" s="51"/>
      <c r="GM2218" s="51"/>
      <c r="GN2218" s="51"/>
      <c r="GO2218" s="51"/>
      <c r="GP2218" s="51"/>
      <c r="GQ2218" s="57"/>
      <c r="GR2218" s="51"/>
      <c r="GS2218" s="51"/>
      <c r="GT2218" s="96"/>
      <c r="GU2218" s="96"/>
      <c r="GV2218" s="51"/>
      <c r="GW2218" s="51"/>
      <c r="GX2218" s="51"/>
      <c r="GY2218" s="51"/>
    </row>
    <row r="2219" spans="194:207" ht="12.75">
      <c r="GL2219" s="51"/>
      <c r="GM2219" s="51"/>
      <c r="GN2219" s="51"/>
      <c r="GO2219" s="51"/>
      <c r="GP2219" s="51"/>
      <c r="GQ2219" s="57"/>
      <c r="GR2219" s="51"/>
      <c r="GS2219" s="51"/>
      <c r="GT2219" s="96"/>
      <c r="GU2219" s="96"/>
      <c r="GV2219" s="51"/>
      <c r="GW2219" s="51"/>
      <c r="GX2219" s="51"/>
      <c r="GY2219" s="51"/>
    </row>
    <row r="2220" spans="194:207" ht="12.75">
      <c r="GL2220" s="51"/>
      <c r="GM2220" s="51"/>
      <c r="GN2220" s="51"/>
      <c r="GO2220" s="51"/>
      <c r="GP2220" s="51"/>
      <c r="GQ2220" s="57"/>
      <c r="GR2220" s="51"/>
      <c r="GS2220" s="51"/>
      <c r="GT2220" s="96"/>
      <c r="GU2220" s="96"/>
      <c r="GV2220" s="51"/>
      <c r="GW2220" s="51"/>
      <c r="GX2220" s="51"/>
      <c r="GY2220" s="51"/>
    </row>
    <row r="2221" spans="194:207" ht="12.75">
      <c r="GL2221" s="51"/>
      <c r="GM2221" s="51"/>
      <c r="GN2221" s="51"/>
      <c r="GO2221" s="51"/>
      <c r="GP2221" s="51"/>
      <c r="GQ2221" s="57"/>
      <c r="GR2221" s="51"/>
      <c r="GS2221" s="51"/>
      <c r="GT2221" s="96"/>
      <c r="GU2221" s="96"/>
      <c r="GV2221" s="51"/>
      <c r="GW2221" s="51"/>
      <c r="GX2221" s="51"/>
      <c r="GY2221" s="51"/>
    </row>
    <row r="2222" spans="194:207" ht="12.75">
      <c r="GL2222" s="51"/>
      <c r="GM2222" s="51"/>
      <c r="GN2222" s="51"/>
      <c r="GO2222" s="51"/>
      <c r="GP2222" s="51"/>
      <c r="GQ2222" s="57"/>
      <c r="GR2222" s="51"/>
      <c r="GS2222" s="51"/>
      <c r="GT2222" s="96"/>
      <c r="GU2222" s="96"/>
      <c r="GV2222" s="51"/>
      <c r="GW2222" s="51"/>
      <c r="GX2222" s="51"/>
      <c r="GY2222" s="51"/>
    </row>
    <row r="2223" spans="194:207" ht="12.75">
      <c r="GL2223" s="51"/>
      <c r="GM2223" s="51"/>
      <c r="GN2223" s="51"/>
      <c r="GO2223" s="51"/>
      <c r="GP2223" s="51"/>
      <c r="GQ2223" s="57"/>
      <c r="GR2223" s="51"/>
      <c r="GS2223" s="51"/>
      <c r="GT2223" s="96"/>
      <c r="GU2223" s="96"/>
      <c r="GV2223" s="51"/>
      <c r="GW2223" s="51"/>
      <c r="GX2223" s="51"/>
      <c r="GY2223" s="51"/>
    </row>
    <row r="2224" spans="194:207" ht="12.75">
      <c r="GL2224" s="51"/>
      <c r="GM2224" s="51"/>
      <c r="GN2224" s="51"/>
      <c r="GO2224" s="51"/>
      <c r="GP2224" s="51"/>
      <c r="GQ2224" s="57"/>
      <c r="GR2224" s="51"/>
      <c r="GS2224" s="51"/>
      <c r="GT2224" s="96"/>
      <c r="GU2224" s="96"/>
      <c r="GV2224" s="51"/>
      <c r="GW2224" s="51"/>
      <c r="GX2224" s="51"/>
      <c r="GY2224" s="51"/>
    </row>
    <row r="2225" spans="194:207" ht="12.75">
      <c r="GL2225" s="51"/>
      <c r="GM2225" s="51"/>
      <c r="GN2225" s="51"/>
      <c r="GO2225" s="51"/>
      <c r="GP2225" s="51"/>
      <c r="GQ2225" s="57"/>
      <c r="GR2225" s="51"/>
      <c r="GS2225" s="51"/>
      <c r="GT2225" s="96"/>
      <c r="GU2225" s="96"/>
      <c r="GV2225" s="51"/>
      <c r="GW2225" s="51"/>
      <c r="GX2225" s="51"/>
      <c r="GY2225" s="51"/>
    </row>
    <row r="2226" spans="194:207" ht="12.75">
      <c r="GL2226" s="51"/>
      <c r="GM2226" s="51"/>
      <c r="GN2226" s="51"/>
      <c r="GO2226" s="51"/>
      <c r="GP2226" s="51"/>
      <c r="GQ2226" s="57"/>
      <c r="GR2226" s="51"/>
      <c r="GS2226" s="51"/>
      <c r="GT2226" s="96"/>
      <c r="GU2226" s="96"/>
      <c r="GV2226" s="51"/>
      <c r="GW2226" s="51"/>
      <c r="GX2226" s="51"/>
      <c r="GY2226" s="51"/>
    </row>
    <row r="2227" spans="194:207" ht="12.75">
      <c r="GL2227" s="51"/>
      <c r="GM2227" s="51"/>
      <c r="GN2227" s="51"/>
      <c r="GO2227" s="51"/>
      <c r="GP2227" s="51"/>
      <c r="GQ2227" s="57"/>
      <c r="GR2227" s="51"/>
      <c r="GS2227" s="51"/>
      <c r="GT2227" s="96"/>
      <c r="GU2227" s="96"/>
      <c r="GV2227" s="51"/>
      <c r="GW2227" s="51"/>
      <c r="GX2227" s="51"/>
      <c r="GY2227" s="51"/>
    </row>
    <row r="2228" spans="194:207" ht="12.75">
      <c r="GL2228" s="51"/>
      <c r="GM2228" s="51"/>
      <c r="GN2228" s="51"/>
      <c r="GO2228" s="51"/>
      <c r="GP2228" s="51"/>
      <c r="GQ2228" s="57"/>
      <c r="GR2228" s="51"/>
      <c r="GS2228" s="51"/>
      <c r="GT2228" s="96"/>
      <c r="GU2228" s="96"/>
      <c r="GV2228" s="51"/>
      <c r="GW2228" s="51"/>
      <c r="GX2228" s="51"/>
      <c r="GY2228" s="51"/>
    </row>
    <row r="2229" spans="194:207" ht="12.75">
      <c r="GL2229" s="51"/>
      <c r="GM2229" s="51"/>
      <c r="GN2229" s="51"/>
      <c r="GO2229" s="51"/>
      <c r="GP2229" s="51"/>
      <c r="GQ2229" s="57"/>
      <c r="GR2229" s="51"/>
      <c r="GS2229" s="51"/>
      <c r="GT2229" s="96"/>
      <c r="GU2229" s="96"/>
      <c r="GV2229" s="51"/>
      <c r="GW2229" s="51"/>
      <c r="GX2229" s="51"/>
      <c r="GY2229" s="51"/>
    </row>
    <row r="2230" spans="194:207" ht="12.75">
      <c r="GL2230" s="51"/>
      <c r="GM2230" s="51"/>
      <c r="GN2230" s="51"/>
      <c r="GO2230" s="51"/>
      <c r="GP2230" s="51"/>
      <c r="GQ2230" s="57"/>
      <c r="GR2230" s="51"/>
      <c r="GS2230" s="51"/>
      <c r="GT2230" s="96"/>
      <c r="GU2230" s="96"/>
      <c r="GV2230" s="51"/>
      <c r="GW2230" s="51"/>
      <c r="GX2230" s="51"/>
      <c r="GY2230" s="51"/>
    </row>
    <row r="2231" spans="194:207" ht="12.75">
      <c r="GL2231" s="51"/>
      <c r="GM2231" s="51"/>
      <c r="GN2231" s="51"/>
      <c r="GO2231" s="51"/>
      <c r="GP2231" s="51"/>
      <c r="GQ2231" s="57"/>
      <c r="GR2231" s="51"/>
      <c r="GS2231" s="51"/>
      <c r="GT2231" s="96"/>
      <c r="GU2231" s="96"/>
      <c r="GV2231" s="51"/>
      <c r="GW2231" s="51"/>
      <c r="GX2231" s="51"/>
      <c r="GY2231" s="51"/>
    </row>
    <row r="2232" spans="194:207" ht="12.75">
      <c r="GL2232" s="51"/>
      <c r="GM2232" s="51"/>
      <c r="GN2232" s="51"/>
      <c r="GO2232" s="51"/>
      <c r="GP2232" s="51"/>
      <c r="GQ2232" s="57"/>
      <c r="GR2232" s="51"/>
      <c r="GS2232" s="51"/>
      <c r="GT2232" s="96"/>
      <c r="GU2232" s="96"/>
      <c r="GV2232" s="51"/>
      <c r="GW2232" s="51"/>
      <c r="GX2232" s="51"/>
      <c r="GY2232" s="51"/>
    </row>
    <row r="2233" spans="194:207" ht="12.75">
      <c r="GL2233" s="51"/>
      <c r="GM2233" s="51"/>
      <c r="GN2233" s="51"/>
      <c r="GO2233" s="51"/>
      <c r="GP2233" s="51"/>
      <c r="GQ2233" s="57"/>
      <c r="GR2233" s="51"/>
      <c r="GS2233" s="51"/>
      <c r="GT2233" s="96"/>
      <c r="GU2233" s="96"/>
      <c r="GV2233" s="51"/>
      <c r="GW2233" s="51"/>
      <c r="GX2233" s="51"/>
      <c r="GY2233" s="51"/>
    </row>
    <row r="2234" spans="194:207" ht="12.75">
      <c r="GL2234" s="51"/>
      <c r="GM2234" s="51"/>
      <c r="GN2234" s="51"/>
      <c r="GO2234" s="51"/>
      <c r="GP2234" s="51"/>
      <c r="GQ2234" s="57"/>
      <c r="GR2234" s="51"/>
      <c r="GS2234" s="51"/>
      <c r="GT2234" s="96"/>
      <c r="GU2234" s="96"/>
      <c r="GV2234" s="51"/>
      <c r="GW2234" s="51"/>
      <c r="GX2234" s="51"/>
      <c r="GY2234" s="51"/>
    </row>
    <row r="2235" spans="194:207" ht="12.75">
      <c r="GL2235" s="51"/>
      <c r="GM2235" s="51"/>
      <c r="GN2235" s="51"/>
      <c r="GO2235" s="51"/>
      <c r="GP2235" s="51"/>
      <c r="GQ2235" s="57"/>
      <c r="GR2235" s="51"/>
      <c r="GS2235" s="51"/>
      <c r="GT2235" s="96"/>
      <c r="GU2235" s="96"/>
      <c r="GV2235" s="51"/>
      <c r="GW2235" s="51"/>
      <c r="GX2235" s="51"/>
      <c r="GY2235" s="51"/>
    </row>
    <row r="2236" spans="194:207" ht="12.75">
      <c r="GL2236" s="51"/>
      <c r="GM2236" s="51"/>
      <c r="GN2236" s="51"/>
      <c r="GO2236" s="51"/>
      <c r="GP2236" s="51"/>
      <c r="GQ2236" s="57"/>
      <c r="GR2236" s="51"/>
      <c r="GS2236" s="51"/>
      <c r="GT2236" s="96"/>
      <c r="GU2236" s="96"/>
      <c r="GV2236" s="51"/>
      <c r="GW2236" s="51"/>
      <c r="GX2236" s="51"/>
      <c r="GY2236" s="51"/>
    </row>
    <row r="2237" spans="194:207" ht="12.75">
      <c r="GL2237" s="51"/>
      <c r="GM2237" s="51"/>
      <c r="GN2237" s="51"/>
      <c r="GO2237" s="51"/>
      <c r="GP2237" s="51"/>
      <c r="GQ2237" s="57"/>
      <c r="GR2237" s="51"/>
      <c r="GS2237" s="51"/>
      <c r="GT2237" s="96"/>
      <c r="GU2237" s="96"/>
      <c r="GV2237" s="51"/>
      <c r="GW2237" s="51"/>
      <c r="GX2237" s="51"/>
      <c r="GY2237" s="51"/>
    </row>
    <row r="2238" spans="194:207" ht="12.75">
      <c r="GL2238" s="51"/>
      <c r="GM2238" s="51"/>
      <c r="GN2238" s="51"/>
      <c r="GO2238" s="51"/>
      <c r="GP2238" s="51"/>
      <c r="GQ2238" s="57"/>
      <c r="GR2238" s="51"/>
      <c r="GS2238" s="51"/>
      <c r="GT2238" s="96"/>
      <c r="GU2238" s="96"/>
      <c r="GV2238" s="51"/>
      <c r="GW2238" s="51"/>
      <c r="GX2238" s="51"/>
      <c r="GY2238" s="51"/>
    </row>
    <row r="2239" spans="194:207" ht="12.75">
      <c r="GL2239" s="51"/>
      <c r="GM2239" s="51"/>
      <c r="GN2239" s="51"/>
      <c r="GO2239" s="51"/>
      <c r="GP2239" s="51"/>
      <c r="GQ2239" s="57"/>
      <c r="GR2239" s="51"/>
      <c r="GS2239" s="51"/>
      <c r="GT2239" s="96"/>
      <c r="GU2239" s="96"/>
      <c r="GV2239" s="51"/>
      <c r="GW2239" s="51"/>
      <c r="GX2239" s="51"/>
      <c r="GY2239" s="51"/>
    </row>
    <row r="2240" spans="194:207" ht="12.75">
      <c r="GL2240" s="51"/>
      <c r="GM2240" s="51"/>
      <c r="GN2240" s="51"/>
      <c r="GO2240" s="51"/>
      <c r="GP2240" s="51"/>
      <c r="GQ2240" s="57"/>
      <c r="GR2240" s="51"/>
      <c r="GS2240" s="51"/>
      <c r="GT2240" s="96"/>
      <c r="GU2240" s="96"/>
      <c r="GV2240" s="51"/>
      <c r="GW2240" s="51"/>
      <c r="GX2240" s="51"/>
      <c r="GY2240" s="51"/>
    </row>
    <row r="2241" spans="194:207" ht="12.75">
      <c r="GL2241" s="51"/>
      <c r="GM2241" s="51"/>
      <c r="GN2241" s="51"/>
      <c r="GO2241" s="51"/>
      <c r="GP2241" s="51"/>
      <c r="GQ2241" s="57"/>
      <c r="GR2241" s="51"/>
      <c r="GS2241" s="51"/>
      <c r="GT2241" s="96"/>
      <c r="GU2241" s="96"/>
      <c r="GV2241" s="51"/>
      <c r="GW2241" s="51"/>
      <c r="GX2241" s="51"/>
      <c r="GY2241" s="51"/>
    </row>
    <row r="2242" spans="194:207" ht="12.75">
      <c r="GL2242" s="51"/>
      <c r="GM2242" s="51"/>
      <c r="GN2242" s="51"/>
      <c r="GO2242" s="51"/>
      <c r="GP2242" s="51"/>
      <c r="GQ2242" s="57"/>
      <c r="GR2242" s="51"/>
      <c r="GS2242" s="51"/>
      <c r="GT2242" s="96"/>
      <c r="GU2242" s="96"/>
      <c r="GV2242" s="51"/>
      <c r="GW2242" s="51"/>
      <c r="GX2242" s="51"/>
      <c r="GY2242" s="51"/>
    </row>
    <row r="2243" spans="194:207" ht="12.75">
      <c r="GL2243" s="51"/>
      <c r="GM2243" s="51"/>
      <c r="GN2243" s="51"/>
      <c r="GO2243" s="51"/>
      <c r="GP2243" s="51"/>
      <c r="GQ2243" s="57"/>
      <c r="GR2243" s="51"/>
      <c r="GS2243" s="51"/>
      <c r="GT2243" s="96"/>
      <c r="GU2243" s="96"/>
      <c r="GV2243" s="51"/>
      <c r="GW2243" s="51"/>
      <c r="GX2243" s="51"/>
      <c r="GY2243" s="51"/>
    </row>
    <row r="2244" spans="194:207" ht="12.75">
      <c r="GL2244" s="51"/>
      <c r="GM2244" s="51"/>
      <c r="GN2244" s="51"/>
      <c r="GO2244" s="51"/>
      <c r="GP2244" s="51"/>
      <c r="GQ2244" s="57"/>
      <c r="GR2244" s="51"/>
      <c r="GS2244" s="51"/>
      <c r="GT2244" s="96"/>
      <c r="GU2244" s="96"/>
      <c r="GV2244" s="51"/>
      <c r="GW2244" s="51"/>
      <c r="GX2244" s="51"/>
      <c r="GY2244" s="51"/>
    </row>
    <row r="2245" spans="194:207" ht="12.75">
      <c r="GL2245" s="51"/>
      <c r="GM2245" s="51"/>
      <c r="GN2245" s="51"/>
      <c r="GO2245" s="51"/>
      <c r="GP2245" s="51"/>
      <c r="GQ2245" s="57"/>
      <c r="GR2245" s="51"/>
      <c r="GS2245" s="51"/>
      <c r="GT2245" s="96"/>
      <c r="GU2245" s="96"/>
      <c r="GV2245" s="51"/>
      <c r="GW2245" s="51"/>
      <c r="GX2245" s="51"/>
      <c r="GY2245" s="51"/>
    </row>
    <row r="2246" spans="194:207" ht="12.75">
      <c r="GL2246" s="51"/>
      <c r="GM2246" s="51"/>
      <c r="GN2246" s="51"/>
      <c r="GO2246" s="51"/>
      <c r="GP2246" s="51"/>
      <c r="GQ2246" s="57"/>
      <c r="GR2246" s="51"/>
      <c r="GS2246" s="51"/>
      <c r="GT2246" s="96"/>
      <c r="GU2246" s="96"/>
      <c r="GV2246" s="51"/>
      <c r="GW2246" s="51"/>
      <c r="GX2246" s="51"/>
      <c r="GY2246" s="51"/>
    </row>
    <row r="2247" spans="194:207" ht="12.75">
      <c r="GL2247" s="51"/>
      <c r="GM2247" s="51"/>
      <c r="GN2247" s="51"/>
      <c r="GO2247" s="51"/>
      <c r="GP2247" s="51"/>
      <c r="GQ2247" s="57"/>
      <c r="GR2247" s="51"/>
      <c r="GS2247" s="51"/>
      <c r="GT2247" s="96"/>
      <c r="GU2247" s="96"/>
      <c r="GV2247" s="51"/>
      <c r="GW2247" s="51"/>
      <c r="GX2247" s="51"/>
      <c r="GY2247" s="51"/>
    </row>
    <row r="2248" spans="194:207" ht="12.75">
      <c r="GL2248" s="51"/>
      <c r="GM2248" s="51"/>
      <c r="GN2248" s="51"/>
      <c r="GO2248" s="51"/>
      <c r="GP2248" s="51"/>
      <c r="GQ2248" s="57"/>
      <c r="GR2248" s="51"/>
      <c r="GS2248" s="51"/>
      <c r="GT2248" s="96"/>
      <c r="GU2248" s="96"/>
      <c r="GV2248" s="51"/>
      <c r="GW2248" s="51"/>
      <c r="GX2248" s="51"/>
      <c r="GY2248" s="51"/>
    </row>
    <row r="2249" spans="194:207" ht="12.75">
      <c r="GL2249" s="51"/>
      <c r="GM2249" s="51"/>
      <c r="GN2249" s="51"/>
      <c r="GO2249" s="51"/>
      <c r="GP2249" s="51"/>
      <c r="GQ2249" s="57"/>
      <c r="GR2249" s="51"/>
      <c r="GS2249" s="51"/>
      <c r="GT2249" s="96"/>
      <c r="GU2249" s="96"/>
      <c r="GV2249" s="51"/>
      <c r="GW2249" s="51"/>
      <c r="GX2249" s="51"/>
      <c r="GY2249" s="51"/>
    </row>
    <row r="2250" spans="194:207" ht="12.75">
      <c r="GL2250" s="51"/>
      <c r="GM2250" s="51"/>
      <c r="GN2250" s="51"/>
      <c r="GO2250" s="51"/>
      <c r="GP2250" s="51"/>
      <c r="GQ2250" s="57"/>
      <c r="GR2250" s="51"/>
      <c r="GS2250" s="51"/>
      <c r="GT2250" s="96"/>
      <c r="GU2250" s="96"/>
      <c r="GV2250" s="51"/>
      <c r="GW2250" s="51"/>
      <c r="GX2250" s="51"/>
      <c r="GY2250" s="51"/>
    </row>
  </sheetData>
  <sheetProtection/>
  <mergeCells count="95">
    <mergeCell ref="FL24:FT24"/>
    <mergeCell ref="FV24:GI24"/>
    <mergeCell ref="GK24:GM24"/>
    <mergeCell ref="BJ2:BO2"/>
    <mergeCell ref="FB15:FD15"/>
    <mergeCell ref="FB22:FD22"/>
    <mergeCell ref="CY20:DS20"/>
    <mergeCell ref="FD13:FD14"/>
    <mergeCell ref="FB16:FC17"/>
    <mergeCell ref="FB20:FD20"/>
    <mergeCell ref="FB18:FD18"/>
    <mergeCell ref="X2:AA2"/>
    <mergeCell ref="AB6:BE6"/>
    <mergeCell ref="CY5:DS5"/>
    <mergeCell ref="BP14:CT14"/>
    <mergeCell ref="C24:AA24"/>
    <mergeCell ref="BF9:BH9"/>
    <mergeCell ref="BA7:BE7"/>
    <mergeCell ref="BF19:BH19"/>
    <mergeCell ref="BF8:BH8"/>
    <mergeCell ref="C2:W2"/>
    <mergeCell ref="A5:A9"/>
    <mergeCell ref="AB9:BE9"/>
    <mergeCell ref="CY27:EZ27"/>
    <mergeCell ref="BP17:CT17"/>
    <mergeCell ref="BP27:CT27"/>
    <mergeCell ref="BP24:CT24"/>
    <mergeCell ref="BF21:BH21"/>
    <mergeCell ref="BF26:BH26"/>
    <mergeCell ref="DT12:EZ12"/>
    <mergeCell ref="A10:A14"/>
    <mergeCell ref="C10:BE10"/>
    <mergeCell ref="BF22:BH22"/>
    <mergeCell ref="A15:A19"/>
    <mergeCell ref="C15:AA15"/>
    <mergeCell ref="AB16:BE16"/>
    <mergeCell ref="C19:AZ19"/>
    <mergeCell ref="BF12:BH12"/>
    <mergeCell ref="A30:A34"/>
    <mergeCell ref="C21:AA21"/>
    <mergeCell ref="A20:A24"/>
    <mergeCell ref="A25:A29"/>
    <mergeCell ref="C25:AA25"/>
    <mergeCell ref="EV28:EZ28"/>
    <mergeCell ref="C29:AZ29"/>
    <mergeCell ref="BF24:BH24"/>
    <mergeCell ref="EV23:EZ23"/>
    <mergeCell ref="EV24:EZ24"/>
    <mergeCell ref="FI5:GM5"/>
    <mergeCell ref="FI10:GM10"/>
    <mergeCell ref="CQ2:CT2"/>
    <mergeCell ref="FB2:FD2"/>
    <mergeCell ref="FB5:FD5"/>
    <mergeCell ref="FB7:FD8"/>
    <mergeCell ref="EV2:EZ2"/>
    <mergeCell ref="FB6:FD6"/>
    <mergeCell ref="FB9:FD9"/>
    <mergeCell ref="BA2:BE2"/>
    <mergeCell ref="AB2:AT2"/>
    <mergeCell ref="FY2:GB2"/>
    <mergeCell ref="BP12:CT12"/>
    <mergeCell ref="CY2:EL2"/>
    <mergeCell ref="EM2:EN2"/>
    <mergeCell ref="EO2:EU2"/>
    <mergeCell ref="DT7:EZ7"/>
    <mergeCell ref="FB10:FD10"/>
    <mergeCell ref="BP7:CT7"/>
    <mergeCell ref="O68:AX68"/>
    <mergeCell ref="AB26:BE26"/>
    <mergeCell ref="AB20:BE20"/>
    <mergeCell ref="P66:AR66"/>
    <mergeCell ref="C1:BG1"/>
    <mergeCell ref="C5:AA5"/>
    <mergeCell ref="BF2:BH2"/>
    <mergeCell ref="BF11:BH11"/>
    <mergeCell ref="AU2:AX2"/>
    <mergeCell ref="R35:AA35"/>
    <mergeCell ref="FI20:GM20"/>
    <mergeCell ref="FB11:FD11"/>
    <mergeCell ref="FB21:FD21"/>
    <mergeCell ref="BF16:BH16"/>
    <mergeCell ref="FB23:FD23"/>
    <mergeCell ref="DT22:EZ22"/>
    <mergeCell ref="BP22:CT22"/>
    <mergeCell ref="FB12:FD12"/>
    <mergeCell ref="FI15:GM15"/>
    <mergeCell ref="CY11:DS11"/>
    <mergeCell ref="FI25:GM25"/>
    <mergeCell ref="FB26:FD27"/>
    <mergeCell ref="FB31:FC32"/>
    <mergeCell ref="FD28:FD29"/>
    <mergeCell ref="BP32:CT32"/>
    <mergeCell ref="BA29:BE29"/>
    <mergeCell ref="BA30:BE30"/>
    <mergeCell ref="BF27:BH27"/>
  </mergeCells>
  <printOptions/>
  <pageMargins left="0.15748031496062992" right="0.15748031496062992" top="0.1968503937007874" bottom="0.35433070866141736" header="0.5118110236220472" footer="0.31496062992125984"/>
  <pageSetup horizontalDpi="600" verticalDpi="600" orientation="landscape" paperSize="8" scale="70" r:id="rId2"/>
  <rowBreaks count="1" manualBreakCount="1">
    <brk id="51" max="255" man="1"/>
  </rowBreaks>
  <colBreaks count="7" manualBreakCount="7">
    <brk id="31" max="73" man="1"/>
    <brk id="69" max="73" man="1"/>
    <brk id="102" max="65535" man="1"/>
    <brk id="132" max="73" man="1"/>
    <brk id="159" max="73" man="1"/>
    <brk id="189" max="65535" man="1"/>
    <brk id="19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HU12"/>
  <sheetViews>
    <sheetView zoomScalePageLayoutView="0" workbookViewId="0" topLeftCell="EW1">
      <selection activeCell="FK12" sqref="FK12"/>
    </sheetView>
  </sheetViews>
  <sheetFormatPr defaultColWidth="9.00390625" defaultRowHeight="12.75"/>
  <sheetData>
    <row r="11" ht="13.5" thickBot="1"/>
    <row r="12" spans="1:229" s="19" customFormat="1" ht="12.75" customHeight="1" thickBot="1">
      <c r="A12"/>
      <c r="B12" s="376" t="s">
        <v>8</v>
      </c>
      <c r="C12" s="20"/>
      <c r="D12" s="311" t="s">
        <v>12</v>
      </c>
      <c r="E12" s="20"/>
      <c r="F12" s="20"/>
      <c r="G12" s="20"/>
      <c r="H12" s="233" t="s">
        <v>9</v>
      </c>
      <c r="I12" s="169" t="s">
        <v>12</v>
      </c>
      <c r="J12" s="233" t="s">
        <v>9</v>
      </c>
      <c r="K12" s="233" t="s">
        <v>9</v>
      </c>
      <c r="L12" s="231" t="s">
        <v>12</v>
      </c>
      <c r="M12" s="233" t="s">
        <v>35</v>
      </c>
      <c r="N12" s="233" t="s">
        <v>35</v>
      </c>
      <c r="O12" s="171" t="s">
        <v>5</v>
      </c>
      <c r="P12" s="171" t="s">
        <v>5</v>
      </c>
      <c r="Q12" s="171" t="s">
        <v>5</v>
      </c>
      <c r="R12" s="233" t="s">
        <v>35</v>
      </c>
      <c r="S12" s="233" t="s">
        <v>35</v>
      </c>
      <c r="T12" s="233" t="s">
        <v>35</v>
      </c>
      <c r="U12" s="171" t="s">
        <v>5</v>
      </c>
      <c r="V12" s="171" t="s">
        <v>5</v>
      </c>
      <c r="W12" s="233" t="s">
        <v>12</v>
      </c>
      <c r="X12" s="181" t="s">
        <v>12</v>
      </c>
      <c r="Y12" s="20"/>
      <c r="Z12" s="233"/>
      <c r="AA12" s="205" t="s">
        <v>68</v>
      </c>
      <c r="AB12" s="205" t="s">
        <v>68</v>
      </c>
      <c r="AC12" s="205" t="s">
        <v>68</v>
      </c>
      <c r="AD12" s="205" t="s">
        <v>68</v>
      </c>
      <c r="AE12" s="205" t="s">
        <v>68</v>
      </c>
      <c r="AF12" s="205" t="s">
        <v>68</v>
      </c>
      <c r="AG12" s="219" t="s">
        <v>67</v>
      </c>
      <c r="AH12" s="219" t="s">
        <v>67</v>
      </c>
      <c r="AI12" s="219" t="s">
        <v>67</v>
      </c>
      <c r="AJ12" s="219" t="s">
        <v>67</v>
      </c>
      <c r="AK12" s="219" t="s">
        <v>67</v>
      </c>
      <c r="AL12" s="219" t="s">
        <v>67</v>
      </c>
      <c r="AM12" s="219" t="s">
        <v>67</v>
      </c>
      <c r="AN12" s="219" t="s">
        <v>67</v>
      </c>
      <c r="AO12" s="219" t="s">
        <v>67</v>
      </c>
      <c r="AP12" s="219" t="s">
        <v>67</v>
      </c>
      <c r="AQ12" s="171"/>
      <c r="AR12" s="174" t="s">
        <v>9</v>
      </c>
      <c r="AS12" s="174" t="s">
        <v>35</v>
      </c>
      <c r="AT12" s="233" t="s">
        <v>70</v>
      </c>
      <c r="AU12" s="234" t="s">
        <v>70</v>
      </c>
      <c r="AV12" s="169" t="s">
        <v>70</v>
      </c>
      <c r="AW12" s="169" t="s">
        <v>70</v>
      </c>
      <c r="AX12" s="244" t="s">
        <v>70</v>
      </c>
      <c r="AY12" s="234"/>
      <c r="AZ12" s="259"/>
      <c r="BA12" s="20"/>
      <c r="BB12" s="20"/>
      <c r="BC12" s="20"/>
      <c r="BD12" s="20"/>
      <c r="BE12" s="20"/>
      <c r="BF12" s="1043" t="s">
        <v>71</v>
      </c>
      <c r="BG12" s="1043"/>
      <c r="BH12" s="1059"/>
      <c r="BI12" s="1043"/>
      <c r="BJ12" s="299"/>
      <c r="BK12" s="1092" t="s">
        <v>96</v>
      </c>
      <c r="BL12" s="1092"/>
      <c r="BM12" s="1092"/>
      <c r="BN12" s="1092"/>
      <c r="BO12" s="1092"/>
      <c r="BP12" s="1092"/>
      <c r="BQ12" s="1092"/>
      <c r="BR12" s="1092"/>
      <c r="BS12" s="1093"/>
      <c r="BT12" s="943"/>
      <c r="BU12" s="1092"/>
      <c r="BV12" s="1092"/>
      <c r="BW12" s="1092"/>
      <c r="BX12" s="1092"/>
      <c r="BY12" s="1092"/>
      <c r="BZ12" s="1092"/>
      <c r="CA12" s="945"/>
      <c r="CB12" s="943"/>
      <c r="CC12" s="1092"/>
      <c r="CD12" s="1092"/>
      <c r="CE12" s="1092"/>
      <c r="CF12" s="1092"/>
      <c r="CG12" s="1092"/>
      <c r="CH12" s="1092"/>
      <c r="CI12" s="1092"/>
      <c r="CJ12" s="943"/>
      <c r="CK12" s="1092"/>
      <c r="CL12" s="1093"/>
      <c r="CM12" s="1092"/>
      <c r="CN12" s="1092"/>
      <c r="CO12" s="1094"/>
      <c r="CP12" s="322" t="s">
        <v>81</v>
      </c>
      <c r="CQ12" s="182" t="s">
        <v>81</v>
      </c>
      <c r="CR12" s="182" t="s">
        <v>81</v>
      </c>
      <c r="CS12" s="182" t="s">
        <v>81</v>
      </c>
      <c r="CT12" s="182" t="s">
        <v>81</v>
      </c>
      <c r="CU12" s="163" t="s">
        <v>88</v>
      </c>
      <c r="CV12" s="163" t="s">
        <v>88</v>
      </c>
      <c r="CW12" s="163" t="s">
        <v>88</v>
      </c>
      <c r="CX12" s="163" t="s">
        <v>88</v>
      </c>
      <c r="CY12" s="163" t="s">
        <v>88</v>
      </c>
      <c r="CZ12" s="20"/>
      <c r="DA12" s="184" t="s">
        <v>30</v>
      </c>
      <c r="DB12" s="206" t="s">
        <v>30</v>
      </c>
      <c r="DC12" s="169" t="s">
        <v>30</v>
      </c>
      <c r="DD12" s="206" t="s">
        <v>30</v>
      </c>
      <c r="DE12" s="206" t="s">
        <v>30</v>
      </c>
      <c r="DF12" s="206" t="s">
        <v>30</v>
      </c>
      <c r="DG12" s="208" t="s">
        <v>35</v>
      </c>
      <c r="DH12" s="208" t="s">
        <v>35</v>
      </c>
      <c r="DI12" s="208" t="s">
        <v>35</v>
      </c>
      <c r="DJ12" s="214" t="s">
        <v>35</v>
      </c>
      <c r="DK12" s="1095" t="s">
        <v>97</v>
      </c>
      <c r="DL12" s="1092"/>
      <c r="DM12" s="1092"/>
      <c r="DN12" s="1092"/>
      <c r="DO12" s="1092"/>
      <c r="DP12" s="1092"/>
      <c r="DQ12" s="1092"/>
      <c r="DR12" s="943"/>
      <c r="DS12" s="1092"/>
      <c r="DT12" s="1092"/>
      <c r="DU12" s="1092"/>
      <c r="DV12" s="1092"/>
      <c r="DW12" s="1092"/>
      <c r="DX12" s="1092"/>
      <c r="DY12" s="1092"/>
      <c r="DZ12" s="1092"/>
      <c r="EA12" s="1092"/>
      <c r="EB12" s="1092"/>
      <c r="EC12" s="1092"/>
      <c r="ED12" s="1092"/>
      <c r="EE12" s="1092"/>
      <c r="EF12" s="1092"/>
      <c r="EG12" s="1092"/>
      <c r="EH12" s="1092"/>
      <c r="EI12" s="1092"/>
      <c r="EJ12" s="1092"/>
      <c r="EK12" s="1092"/>
      <c r="EL12" s="1092"/>
      <c r="EM12" s="1092"/>
      <c r="EN12" s="1092"/>
      <c r="EO12" s="945"/>
      <c r="EP12" s="1092"/>
      <c r="EQ12" s="1092"/>
      <c r="ER12" s="1092"/>
      <c r="ES12" s="1092"/>
      <c r="ET12" s="107" t="s">
        <v>60</v>
      </c>
      <c r="EU12" s="1092" t="s">
        <v>84</v>
      </c>
      <c r="EV12" s="1092"/>
      <c r="EW12" s="1092"/>
      <c r="EX12" s="1092"/>
      <c r="EY12" s="335" t="s">
        <v>59</v>
      </c>
      <c r="EZ12" s="334" t="s">
        <v>59</v>
      </c>
      <c r="FA12" s="334" t="s">
        <v>59</v>
      </c>
      <c r="FB12" s="334" t="s">
        <v>59</v>
      </c>
      <c r="FC12" s="334" t="s">
        <v>59</v>
      </c>
      <c r="FD12" s="302" t="s">
        <v>59</v>
      </c>
      <c r="FE12" s="152" t="s">
        <v>89</v>
      </c>
      <c r="FF12" s="178" t="s">
        <v>89</v>
      </c>
      <c r="FG12" s="178" t="s">
        <v>89</v>
      </c>
      <c r="FH12" s="178" t="s">
        <v>89</v>
      </c>
      <c r="FI12" s="178" t="s">
        <v>89</v>
      </c>
      <c r="FJ12" s="178" t="s">
        <v>89</v>
      </c>
      <c r="FK12" s="338" t="s">
        <v>62</v>
      </c>
      <c r="FL12" s="338" t="s">
        <v>62</v>
      </c>
      <c r="FM12" s="338" t="s">
        <v>62</v>
      </c>
      <c r="FN12" s="338" t="s">
        <v>62</v>
      </c>
      <c r="FQ12" s="164"/>
      <c r="FR12" s="314"/>
      <c r="FS12" s="171"/>
      <c r="FT12" s="336"/>
      <c r="FU12" s="161"/>
      <c r="FV12" s="151" t="s">
        <v>34</v>
      </c>
      <c r="FW12" s="182" t="s">
        <v>61</v>
      </c>
      <c r="FX12" s="326" t="s">
        <v>61</v>
      </c>
      <c r="FY12" s="183" t="s">
        <v>61</v>
      </c>
      <c r="FZ12" s="306" t="s">
        <v>61</v>
      </c>
      <c r="GA12" s="215" t="s">
        <v>61</v>
      </c>
      <c r="GB12" s="170"/>
      <c r="GC12" s="337"/>
      <c r="GD12" s="321">
        <f>COUNTIF(C12:GC12,"я")</f>
        <v>0</v>
      </c>
      <c r="GE12" s="168">
        <f>COUNTIF(C12:GD12,"л")</f>
        <v>5</v>
      </c>
      <c r="GF12" s="168">
        <f>COUNTIF(C12:GE12,"х")</f>
        <v>0</v>
      </c>
      <c r="GG12" s="285">
        <v>2</v>
      </c>
      <c r="GH12" s="168">
        <f>COUNTIF(C12:GG12,"и")</f>
        <v>10</v>
      </c>
      <c r="GI12" s="284">
        <v>2</v>
      </c>
      <c r="GJ12" s="190">
        <f>COUNTIF(C12:GI12,"Дп")</f>
        <v>5</v>
      </c>
      <c r="GK12" s="270"/>
      <c r="GL12" s="190">
        <f>COUNTIF(C12:GK12,"фк/эл")</f>
        <v>0</v>
      </c>
      <c r="GM12" s="284">
        <v>0</v>
      </c>
      <c r="GN12" s="190">
        <f>COUNTIF(C12:GM12,"г")</f>
        <v>6</v>
      </c>
      <c r="GO12" s="190">
        <f>COUNTIF(C12:GN12,"ф")</f>
        <v>0</v>
      </c>
      <c r="GP12" s="168">
        <f>COUNTIF(C12:GO12,"бх")</f>
        <v>6</v>
      </c>
      <c r="GQ12" s="370">
        <f>COUNTIF(C12:GP12,"пф")</f>
        <v>0</v>
      </c>
      <c r="GR12" s="190">
        <f>COUNTIF(C12:GQ12,"фл")</f>
        <v>0</v>
      </c>
      <c r="GS12" s="190">
        <f>COUNTIF(C12:GR12,"бэ/")</f>
        <v>0</v>
      </c>
      <c r="GT12" s="190">
        <f>COUNTIF(C12:GS12,"мб")</f>
        <v>0</v>
      </c>
      <c r="GU12" s="190">
        <f>COUNTIF(C12:GT12,"пр")</f>
        <v>1</v>
      </c>
      <c r="GV12" s="190">
        <f>COUNTIF(C12:GU12,"пр/")</f>
        <v>0</v>
      </c>
      <c r="GW12" s="190">
        <f>COUNTIF(C12:GV12,"пс")</f>
        <v>0</v>
      </c>
      <c r="GX12" s="190">
        <f>COUNTIF(C12:GW12,"псз")</f>
        <v>0</v>
      </c>
      <c r="GY12" s="374">
        <f>COUNTIF(C12:GX12,"ис/фк")</f>
        <v>6</v>
      </c>
      <c r="GZ12" s="190">
        <f>COUNTIF(C12:GY12,"им")</f>
        <v>0</v>
      </c>
      <c r="HA12" s="190">
        <f>COUNTIF(C12:GZ12,"пл")</f>
        <v>0</v>
      </c>
      <c r="HB12" s="190">
        <f>COUNTIF(C12:HA12,"пр/а")</f>
        <v>5</v>
      </c>
      <c r="HC12" s="190">
        <f>COUNTIF(C12:HB12,"фз")</f>
        <v>5</v>
      </c>
      <c r="HD12" s="225">
        <f>COUNTIF(C12:HC12,"б/д*")</f>
        <v>5</v>
      </c>
      <c r="HE12" s="243">
        <f>COUNTIF(C12:HD12,"псз")</f>
        <v>0</v>
      </c>
      <c r="HF12" s="243">
        <f>COUNTIF(C12:HE12,"мм")</f>
        <v>0</v>
      </c>
      <c r="HG12" s="225">
        <f>COUNTIF(C12:HF12,"па")</f>
        <v>0</v>
      </c>
      <c r="HH12" s="246">
        <f>COUNTIF(C12:HG12,"пфс")</f>
        <v>0</v>
      </c>
      <c r="HI12" s="375">
        <f>COUNTIF(C12:HH12,"Фк")</f>
        <v>4</v>
      </c>
      <c r="HJ12" s="225">
        <f>COUNTIF(C12:HI12,"б/ис")</f>
        <v>0</v>
      </c>
      <c r="HK12" s="252">
        <f>COUNTIF(C12:HJ12,"б")</f>
        <v>0</v>
      </c>
      <c r="HL12" s="293">
        <f>COUNTIF(C12:HK12,"а")</f>
        <v>5</v>
      </c>
      <c r="HM12" s="294">
        <f>COUNTIF(C12:HL12,"а/")</f>
        <v>0</v>
      </c>
      <c r="HN12" s="257">
        <f>COUNTIF(C12:HM12,"а/я")</f>
        <v>10</v>
      </c>
      <c r="HO12" s="295">
        <f>COUNTIF(C12:HN12,"ис")</f>
        <v>0</v>
      </c>
      <c r="HP12" s="161">
        <f>COUNTIF(C12:HO12,"э")</f>
        <v>4</v>
      </c>
      <c r="HQ12" s="161">
        <f>COUNTIF(C12:HP12,"мо")</f>
        <v>6</v>
      </c>
      <c r="HR12" s="372">
        <v>6</v>
      </c>
      <c r="HS12" s="373">
        <v>6</v>
      </c>
      <c r="HT12" s="373">
        <v>7</v>
      </c>
      <c r="HU12" s="373">
        <v>6</v>
      </c>
    </row>
  </sheetData>
  <sheetProtection/>
  <mergeCells count="4">
    <mergeCell ref="BF12:BI12"/>
    <mergeCell ref="BK12:CO12"/>
    <mergeCell ref="DK12:ES12"/>
    <mergeCell ref="EU12:EX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lebedevyui</dc:creator>
  <cp:keywords/>
  <dc:description/>
  <cp:lastModifiedBy>shevchenkovv</cp:lastModifiedBy>
  <cp:lastPrinted>2017-05-25T11:20:44Z</cp:lastPrinted>
  <dcterms:created xsi:type="dcterms:W3CDTF">2011-07-26T08:38:38Z</dcterms:created>
  <dcterms:modified xsi:type="dcterms:W3CDTF">2017-10-12T07:43:14Z</dcterms:modified>
  <cp:category/>
  <cp:version/>
  <cp:contentType/>
  <cp:contentStatus/>
</cp:coreProperties>
</file>